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38" firstSheet="2" activeTab="2"/>
  </bookViews>
  <sheets>
    <sheet name="BoQ1" sheetId="1" state="veryHidden" r:id="rId1"/>
    <sheet name="BoQ2" sheetId="2" state="veryHidden" r:id="rId2"/>
    <sheet name="Macros" sheetId="3" r:id="rId3"/>
  </sheets>
  <externalReferences>
    <externalReference r:id="rId6"/>
    <externalReference r:id="rId7"/>
  </externalReferences>
  <definedNames>
    <definedName name="_xlfn.BAHTTEXT" hidden="1">#NAME?</definedName>
    <definedName name="_xlfn.COUNTIFS" hidden="1">#NAME?</definedName>
    <definedName name="BAA1">#REF!</definedName>
    <definedName name="BoQ.2">#REF!</definedName>
    <definedName name="boq_type">#REF!</definedName>
    <definedName name="boq_version">'[1]Config'!$C$2:$C$3</definedName>
    <definedName name="BoQ3" localSheetId="0">#REF!</definedName>
    <definedName name="BoQ3" localSheetId="1">#REF!</definedName>
    <definedName name="BoQ3">#REF!</definedName>
    <definedName name="BoQ4" localSheetId="0">#REF!</definedName>
    <definedName name="BoQ4" localSheetId="1">#REF!</definedName>
    <definedName name="BoQ4">#REF!</definedName>
    <definedName name="BoQ9" localSheetId="1">#REF!</definedName>
    <definedName name="BoQ9">#REF!</definedName>
    <definedName name="conversion_type">'[1]Config'!$E$2:$E$3</definedName>
    <definedName name="cstvat">#REF!</definedName>
    <definedName name="currency_name">'[1]Config'!$F$2:$F$8</definedName>
    <definedName name="dfsga" localSheetId="0">#REF!</definedName>
    <definedName name="dfsga" localSheetId="1">#REF!</definedName>
    <definedName name="dfsga">#REF!</definedName>
    <definedName name="domestic_global">#REF!</definedName>
    <definedName name="dsdsd" localSheetId="0">#REF!</definedName>
    <definedName name="dsdsd" localSheetId="1">#REF!</definedName>
    <definedName name="dsdsd">#REF!</definedName>
    <definedName name="Excise" localSheetId="0">#REF!</definedName>
    <definedName name="Excise" localSheetId="1">#REF!</definedName>
    <definedName name="Excise">#REF!</definedName>
    <definedName name="Excise_Duty" localSheetId="0">#REF!</definedName>
    <definedName name="Excise_Duty" localSheetId="1">#REF!</definedName>
    <definedName name="Excise_Duty">#REF!</definedName>
    <definedName name="Excised" localSheetId="0">#REF!</definedName>
    <definedName name="Excised" localSheetId="1">#REF!</definedName>
    <definedName name="Excised">#REF!</definedName>
    <definedName name="ExciseDuty">#REF!</definedName>
    <definedName name="MyList">#REF!</definedName>
    <definedName name="option9" localSheetId="0">'[2]PRICE BID'!#REF!</definedName>
    <definedName name="option9" localSheetId="1">'[2]PRICE BID'!#REF!</definedName>
    <definedName name="option9">'[2]PRICE BID'!#REF!</definedName>
    <definedName name="other_boq">'[1]Config'!$G$2:$G$5</definedName>
    <definedName name="_xlnm.Print_Area" localSheetId="0">'BoQ1'!$A$1:$BC$39</definedName>
    <definedName name="_xlnm.Print_Area" localSheetId="1">'BoQ2'!$A$1:$BC$18</definedName>
    <definedName name="_xlnm.Print_Titles" localSheetId="0">'BoQ1'!$11:$12</definedName>
    <definedName name="_xlnm.Print_Titles" localSheetId="1">'BoQ2'!$11:$12</definedName>
    <definedName name="sadsfsdfsdfsdf" localSheetId="1">#REF!</definedName>
    <definedName name="sadsfsdfsdfsdf">#REF!</definedName>
    <definedName name="Select">#REF!</definedName>
    <definedName name="SelectD1OrC1">#REF!</definedName>
    <definedName name="SelectLessOrExcess">#REF!</definedName>
    <definedName name="Service" localSheetId="0">#REF!</definedName>
    <definedName name="Service" localSheetId="1">#REF!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<sst xmlns="http://schemas.openxmlformats.org/spreadsheetml/2006/main" count="344" uniqueCount="111">
  <si>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</si>
  <si>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</si>
  <si>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</si>
  <si>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</si>
  <si>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</si>
  <si>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</si>
  <si>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</si>
  <si>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</si>
  <si>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</si>
  <si>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</si>
  <si>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</si>
  <si>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</si>
  <si>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</si>
  <si>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</si>
  <si>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</si>
  <si>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</si>
  <si>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</si>
  <si>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</si>
  <si>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</si>
  <si>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</si>
  <si>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</si>
  <si>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</si>
  <si>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</si>
  <si>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</si>
  <si>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</si>
  <si>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</si>
  <si>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</si>
  <si>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</si>
  <si>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</si>
  <si>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</si>
  <si>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</si>
  <si>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</si>
  <si>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</si>
  <si>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</si>
  <si>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</si>
  <si>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</si>
  <si>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</si>
  <si>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</si>
  <si>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</si>
  <si>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</si>
  <si>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</si>
  <si>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</si>
  <si>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</si>
  <si>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</si>
  <si>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</si>
  <si>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 xml:space="preserve">TOTAL AMOUNT  </t>
  </si>
  <si>
    <r>
      <rPr>
        <b/>
        <u val="single"/>
        <sz val="11"/>
        <rFont val="Arial"/>
        <family val="2"/>
      </rPr>
      <t>PRICE SCHEDULE (STPs)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</si>
  <si>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Tender Inviting Authority: Chief  Executive Officer,Jaipur Smart City Limited, Rajasthan</t>
  </si>
  <si>
    <t>Sq.m</t>
  </si>
  <si>
    <t>Rmt.</t>
  </si>
  <si>
    <t>EACH</t>
  </si>
  <si>
    <t>Mtr.</t>
  </si>
  <si>
    <t>Each</t>
  </si>
  <si>
    <t>Contract No:  JSCL/Works/06/2017-18</t>
  </si>
  <si>
    <t>Note:-The Quoted Price for each item of Goods/Services shall be inclusive of Base Price and all Duties, including any additional duties/cess, Insurances, Taxes/levies etc ., all carriages and any other charges as applicable</t>
  </si>
  <si>
    <t>Clearing Grass and Removal of Rubbish (Maximum 150mm) by manual means and disposal at a lead of 50 metres as per MoRT&amp;H specification clause 201.</t>
  </si>
  <si>
    <t>item 4</t>
  </si>
  <si>
    <t xml:space="preserve">Earth work in excavation in foundation, trenches etc. including dressing of sides and ramming of bottoms, including getting out the excavated material, refilling after laying pipe/ foundation and disposal of surplus excavated material at a lead upto 50m suitable site as per direction of Engineer for following depths, below natural ground / Road top level. In all types soils/ saturated soil such as moorum, sand, sandy silt, clay, black cotton soil, kankar, etc.(Depth upto 1.5 m )                       </t>
  </si>
  <si>
    <t>item 5</t>
  </si>
  <si>
    <t>Cu.m</t>
  </si>
  <si>
    <t xml:space="preserve">Providing and laying in position cement concrete of specified grade excluding the cost of centring and shuttering - All work upto plinth level :1:4:8 (1 Cement : 4 fine/ coarse sand : 8 graded stone  aggregate 40 mm nominal size). </t>
  </si>
  <si>
    <t>item 6</t>
  </si>
  <si>
    <t>Centring and shuttering upto two stories or height upto 7.5 metre above plinth level including strutting, propping etc. and removal of form for :Foundations, footings, bases of columns, etc. for mass concrete</t>
  </si>
  <si>
    <t>item 7</t>
  </si>
  <si>
    <t xml:space="preserve">Providing and laying in position specified grade of reinforced cement concrete excluding the cost of centring, shuttering, finishing and reinforcement - All work upto plinth level :1:1½:3 (1 cement : 1½ coarse sand : 3 graded stone aggregate 20 mm nominal size) </t>
  </si>
  <si>
    <t>item 8</t>
  </si>
  <si>
    <t>Cu.m.</t>
  </si>
  <si>
    <t>Reinforcement for R.C.C. work at all levels including straightening, cutting, bending, placing in position and binding all complete.</t>
  </si>
  <si>
    <t>item 9</t>
  </si>
  <si>
    <t>Kg.</t>
  </si>
  <si>
    <t>Structural steel work in single section fixed with or without connecting plate including cutting, hoisting, fixing in position and applying a priming coat of approved steel primer all complete 
Approved makes:  Tata Steel, SAIL, Jindal, RINL or any Prime Producers</t>
  </si>
  <si>
    <t>item 10</t>
  </si>
  <si>
    <t xml:space="preserve">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27.5cm long wire springs grade No.2 and M.S. top cover of required thickness for rolling shutters: 80x0.90 mm M.S. laths with 0.90 mm thick top cover 
Extra for providing grilled rolling shutters manufactured out of 8 mm dia. M.S. bar instead of laths as per design approved by Engineerin-charge. (area of grill to be measured). 
</t>
  </si>
  <si>
    <t>item 11</t>
  </si>
  <si>
    <t>Sqm</t>
  </si>
  <si>
    <t xml:space="preserve"> Providing &amp; fixing UV stabilised fiberglass reinforced plastic sheet roofing upto any pitch including fixing with polymer coated ‘J’ or ‘L’ hooks, bolts &amp; nuts 8mm dia. G.I plain/bitumen washers complete but excluding the cost of purlins, rafters, trusses etc. The sheets shall be manufactured out of 2400 TEX panel rovigs incorporating minimum 0.3% Ultra-voilet stabiliser in resin system under approximately 2400 psi and hot cured. They shall be of uniform pigmentation and thickness without air pockets and shall confoim to IS 10192 and IS 12866.The sheets shall be opaque or translucent, clear or pigmented, textured or smooth as specified: 5.0mm thick (Wt. 8.4 Kg./Mtr. Sq.)                                  </t>
  </si>
  <si>
    <t>item 12</t>
  </si>
  <si>
    <t>Providing and fixing welded mesh/expanded metal mesh in frame work, flat iron beading 20x3mm including top cross laps inside and out sides welding, iron bolts, crews, clips etc. complete (excluding frame work) of size:Welded mesh 25 mmx 25 mm x 2.1 mm</t>
  </si>
  <si>
    <t>item 13</t>
  </si>
  <si>
    <t xml:space="preserve">Painting two coats on specified surface with synthetic enamel paint of approved brand and shade, after thorough cleaning and necessary filling to give even shade as per clause 803 of MoRT&amp;H Specification including all material, labour:On steel surface </t>
  </si>
  <si>
    <t>item 14</t>
  </si>
  <si>
    <t xml:space="preserve">Filling the gap in between aluminium frame &amp; adjacent RCC/ Brick/ Stone work by providing weather silicon sealant over backer rod of approved quality as per architectural drawings and direction of Engineer-in-charge complete:Upto 5mm depth and 5 mm width </t>
  </si>
  <si>
    <t>item 15</t>
  </si>
  <si>
    <t>U-PVC pipes (working pressure 4 kg / cm^2) Single socketed pipe 75 mm dia.</t>
  </si>
  <si>
    <t>item 16</t>
  </si>
  <si>
    <t>P &amp; F 18 SWG Sheet steel boxes duly finished with two coats of red oxide and with earthing terminal of following sizes (nominal size) on surface or in recessed as required.(150mm x 75mm x 60mm)</t>
  </si>
  <si>
    <t>item 17</t>
  </si>
  <si>
    <t>P &amp; F 18 SWG Sheet steel boxes duly finished with two coats of red oxide and with earthing terminal of following sizes (nominal size) on surface or in recessed as required.( 200mm x 250mm x 75mm )</t>
  </si>
  <si>
    <t>item 18</t>
  </si>
  <si>
    <t xml:space="preserve">Wiring of light point/fan point / exhaust fan point/ call bell point with 1.5 sq. mm FR PVC insulated unsheathed flexible copper conductor 1.1kV grade  and 1.5 sq.mm FR PVC insulated unsheathed flexible earth copper conductor 1.1 kV grade (IS:694) of  approved make in surface / recessed ISI marked steel conduit &amp; it's accessories, round tiles,18 SWG M.S. box with earth terminal, screwless cage connectors for neutral looping in switch board  &amp; falce ceiling point,  6 A switch, 3.0 mm thick phenolic laminated sheet, zinc plated / brass  screws, cup washers, bushes check nuts, making connections, testing etc. as required.:Medium point (up to 6 mtr.) </t>
  </si>
  <si>
    <t>item 19</t>
  </si>
  <si>
    <t>P&amp;F 240/415 V MCB of breaking capacity not less than 10 KA (B/ C/ D tripping characteristic) ISI marked IS 8828(1996)]/ conforming to IEC 60898 in existing board/sheets including making connections with lugs, testing etc. as required. (Single pole MCB 6 A to 32 A rating)</t>
  </si>
  <si>
    <t>item 20</t>
  </si>
  <si>
    <t xml:space="preserve">P&amp;F 240/415 V MCB of breaking capacity not less than 10 KA (B/ C/ D tripping characteristic) ISI marked IS 8828(1996)]/ conforming to IEC 60898 in existing board/sheets including making connections with lugs, testing etc. as required. : Triple pole &amp; neutral MCB    6 A to 32 A rating </t>
  </si>
  <si>
    <t>item 21</t>
  </si>
  <si>
    <t>P&amp;F Recessed/ Surface mounting heavy duty horizontal type sheet steel Distribution board phophatised/ powder painted complete with copper bus bar, shorting link , neutral link, earth link and din bar, conforming to IS13032 &amp; IS8623 including making internal DB  terminations with copper lugs , testing etc. as required. :6 Way (Earth Link)</t>
  </si>
  <si>
    <t>item 22</t>
  </si>
  <si>
    <t>P&amp;F Recessed/ Surface mounting heavy duty horizontal type sheet steel Distribution board phophatised/ powder painted complete with copper bus bar, shorting link , neutral link, earth link and din bar, conforming to IS13032 &amp; IS8623 including making internal DB  terminations with copper lugs , testing etc. as required. :6 Way (Neutral Link)</t>
  </si>
  <si>
    <t>item 23</t>
  </si>
  <si>
    <t>P/Laying XLPE insulated / P.V.C. sheathed cable of 1.1 KV grade with aluminium conductor Armoured of IS:7098-I/1554-1 approved make  in ground as per IS:1255 including excavation of 30cmx75cm size trench, 25 cm thick under  layer of  sand,IInd class bricks covering, refilling earth,compaction of earth, making necessary connection, testing etc. as required of size.  (2.5 Sq. mm  2 core)</t>
  </si>
  <si>
    <t>item 24</t>
  </si>
  <si>
    <t>P &amp; F of IP20 LED Recessed/ Surface Mounted Round/ sqaure Non Dimmable Downlight with die-cast aluminum housing &amp; Heat sink for heat dissipation, high purity reflector with external driver having efficiency &gt; 85% and in compliance to IEC standards. ( supplied together with luminaire) Power consumption of =&lt; 7w/10w/15 w/18W with 500/750/1100/1250 lumens, system lumen, efficeancy of 70 lm / Watt output suitable to replace 1x18W/ 2x18w/2x26w CFL downlights, life time of 50000 Burning Hours with 70% of intial Lumen maintained.  CCT 3000° K, 4000° K and 6000° K. Fixture shall be CE Compliance: (LED downlight 14/15 W)</t>
  </si>
  <si>
    <t>item 25</t>
  </si>
  <si>
    <t xml:space="preserve">P &amp; F of IP20 LED batten type light fixture made from CRCA sheet stlle housing  suitable for mounting LED tube system (integral driver),  Power consumption of 18W/36W, 1500/3000 lumens, system lumen efficiency 80 lm/ watt output,  life time of 50000 burning hours with 70% initial lumen maintained. CCT 3000° K, 4000° K and 6000° K. :4’ LED Tube shape fixture 18W </t>
  </si>
  <si>
    <t>item 26</t>
  </si>
  <si>
    <t xml:space="preserve">Name of Work :Fabrication,Supply and Installation of cycle stations at various locations in Jaipur.
</t>
  </si>
  <si>
    <t>Providing and fixing in position collapsible steel shutters with vertical channels 20x10x2mm and braced with flat iron diagonals 20x5mm size with top and bottom rail of T-iron 40x40x6mm with 40mm dia, steel pulleys complete with bolts, nuts, locking arrangement, stoppers, handles, including applying a priming coat of approved steel primer</t>
  </si>
  <si>
    <t>item 1</t>
  </si>
  <si>
    <t>Supply &amp; installation of precoated galvanized iron profile sheets (size, shape and pitch of corrugation as approved by Engineer-incharge) 0.50 mm +/- 5% total coated thickness (TCT), Zinc coating 120gsm as per IS: 277 in 240mpa steel grade, 5-7 microns epoxy primer on both side of the sheet and polyester top coat 15-18 microns. Sheet should have protective guard film of 25 microns minimum to avoid scratches while transportation and should be supplied in single length upto 12 metre or as desired by Engineer-incharge. The sheet shall be fixed using self drilling /self tapping screws of size (5.5x 55mm) with EPDM seal or with polymer coated J or L hooks, bolts and nuts 8mm diameter with bitumen and G.I. limpet washers or with G.I. limpet washers filled with white lead complete upto any pitch in horizontal/ vertical or curved surfaces excluding the cost of purlins, rafters and trusses and including cutting to size and shape wherever required</t>
  </si>
  <si>
    <t>item 2</t>
  </si>
  <si>
    <r>
      <rPr>
        <b/>
        <u val="single"/>
        <sz val="11"/>
        <rFont val="Arial"/>
        <family val="2"/>
      </rPr>
      <t>PRICE SCHEDULE (STPs)</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
Note:-The above items will not be used for evaluation of bids</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</si>
</sst>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 numFmtId="183" formatCode="&quot;Yes&quot;;&quot;Yes&quot;;&quot;No&quot;"/>
    <numFmt numFmtId="184" formatCode="&quot;True&quot;;&quot;True&quot;;&quot;False&quot;"/>
    <numFmt numFmtId="185" formatCode="&quot;On&quot;;&quot;On&quot;;&quot;Off&quot;"/>
    <numFmt numFmtId="186"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family val="2"/>
    </font>
    <font>
      <sz val="10"/>
      <color indexed="8"/>
      <name val="Calibri"/>
      <family val="2"/>
    </font>
    <font>
      <sz val="10"/>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rgb="FF000000"/>
      <name val="Arial"/>
      <family val="2"/>
    </font>
    <font>
      <sz val="10"/>
      <color theme="1"/>
      <name val="Calibri"/>
      <family val="2"/>
    </font>
    <font>
      <sz val="10"/>
      <color rgb="FF000000"/>
      <name val="Calibri"/>
      <family val="2"/>
    </font>
    <font>
      <sz val="10"/>
      <color theme="1"/>
      <name val="Arial"/>
      <family val="2"/>
    </font>
    <font>
      <sz val="10"/>
      <color rgb="FFFF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61"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61"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61" applyNumberFormat="1" applyFont="1" applyFill="1" applyBorder="1" applyAlignment="1">
      <alignment horizontal="center" vertical="top" wrapText="1"/>
      <protection/>
    </xf>
    <xf numFmtId="0" fontId="64" fillId="0" borderId="11" xfId="61"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178" fontId="2" fillId="0" borderId="14" xfId="61" applyNumberFormat="1" applyFont="1" applyFill="1" applyBorder="1" applyAlignment="1">
      <alignment horizontal="right" vertical="top"/>
      <protection/>
    </xf>
    <xf numFmtId="0" fontId="3" fillId="0" borderId="13" xfId="61"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178" fontId="2" fillId="0" borderId="13" xfId="57" applyNumberFormat="1" applyFont="1" applyFill="1" applyBorder="1" applyAlignment="1" applyProtection="1">
      <alignment horizontal="right" vertical="top"/>
      <protection locked="0"/>
    </xf>
    <xf numFmtId="178" fontId="2" fillId="0" borderId="11" xfId="57" applyNumberFormat="1" applyFont="1" applyFill="1" applyBorder="1" applyAlignment="1" applyProtection="1">
      <alignment horizontal="center" vertical="top" wrapText="1"/>
      <protection/>
    </xf>
    <xf numFmtId="178" fontId="2" fillId="0" borderId="11" xfId="57"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top" wrapText="1"/>
      <protection/>
    </xf>
    <xf numFmtId="0" fontId="2" fillId="0" borderId="13" xfId="61" applyNumberFormat="1" applyFont="1" applyFill="1" applyBorder="1" applyAlignment="1">
      <alignment horizontal="left" vertical="top"/>
      <protection/>
    </xf>
    <xf numFmtId="0" fontId="2" fillId="0" borderId="10"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5" xfId="61" applyNumberFormat="1" applyFont="1" applyFill="1" applyBorder="1" applyAlignment="1">
      <alignment vertical="top"/>
      <protection/>
    </xf>
    <xf numFmtId="0" fontId="6" fillId="0" borderId="16" xfId="61" applyNumberFormat="1" applyFont="1" applyFill="1" applyBorder="1" applyAlignment="1">
      <alignment vertical="top"/>
      <protection/>
    </xf>
    <xf numFmtId="0" fontId="3" fillId="0" borderId="16" xfId="61" applyNumberFormat="1" applyFont="1" applyFill="1" applyBorder="1" applyAlignment="1">
      <alignment vertical="top"/>
      <protection/>
    </xf>
    <xf numFmtId="178" fontId="3" fillId="0" borderId="0" xfId="57" applyNumberFormat="1" applyFont="1" applyFill="1" applyAlignment="1">
      <alignment vertical="top"/>
      <protection/>
    </xf>
    <xf numFmtId="178" fontId="6" fillId="0" borderId="13" xfId="61" applyNumberFormat="1" applyFont="1" applyFill="1" applyBorder="1" applyAlignment="1">
      <alignment vertical="top"/>
      <protection/>
    </xf>
    <xf numFmtId="0" fontId="2" fillId="0" borderId="16" xfId="61"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61" applyNumberFormat="1" applyFont="1" applyFill="1" applyBorder="1" applyAlignment="1" applyProtection="1">
      <alignment vertical="center" wrapText="1"/>
      <protection locked="0"/>
    </xf>
    <xf numFmtId="0" fontId="66" fillId="33" borderId="11" xfId="61" applyNumberFormat="1" applyFont="1" applyFill="1" applyBorder="1" applyAlignment="1" applyProtection="1">
      <alignment vertical="center" wrapText="1"/>
      <protection locked="0"/>
    </xf>
    <xf numFmtId="0" fontId="65" fillId="0" borderId="11" xfId="61"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61" applyNumberFormat="1" applyFont="1" applyFill="1" applyBorder="1" applyAlignment="1" applyProtection="1">
      <alignment vertical="center" wrapText="1"/>
      <protection locked="0"/>
    </xf>
    <xf numFmtId="0" fontId="13" fillId="0" borderId="11" xfId="102" applyNumberFormat="1" applyFont="1" applyFill="1" applyBorder="1" applyAlignment="1" applyProtection="1">
      <alignment vertical="center" wrapText="1"/>
      <protection locked="0"/>
    </xf>
    <xf numFmtId="0" fontId="14" fillId="0" borderId="11" xfId="61"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61" applyNumberFormat="1" applyFill="1">
      <alignment/>
      <protection/>
    </xf>
    <xf numFmtId="0" fontId="67" fillId="0" borderId="0" xfId="57" applyNumberFormat="1" applyFont="1" applyFill="1">
      <alignment/>
      <protection/>
    </xf>
    <xf numFmtId="178" fontId="68" fillId="0" borderId="17" xfId="61" applyNumberFormat="1" applyFont="1" applyFill="1" applyBorder="1" applyAlignment="1">
      <alignment horizontal="right" vertical="top"/>
      <protection/>
    </xf>
    <xf numFmtId="178" fontId="6" fillId="0" borderId="18" xfId="61" applyNumberFormat="1" applyFont="1" applyFill="1" applyBorder="1" applyAlignment="1">
      <alignment horizontal="right" vertical="top"/>
      <protection/>
    </xf>
    <xf numFmtId="10" fontId="69" fillId="33" borderId="11" xfId="102" applyNumberFormat="1" applyFont="1" applyFill="1" applyBorder="1" applyAlignment="1">
      <alignment horizontal="center" vertical="center"/>
    </xf>
    <xf numFmtId="0" fontId="62" fillId="0" borderId="0" xfId="62" applyNumberFormat="1" applyFont="1" applyFill="1" applyBorder="1" applyAlignment="1" applyProtection="1">
      <alignment horizontal="center" vertical="center"/>
      <protection/>
    </xf>
    <xf numFmtId="0" fontId="5" fillId="0" borderId="0" xfId="57" applyNumberFormat="1" applyFont="1" applyFill="1" applyBorder="1" applyAlignment="1">
      <alignment vertical="center"/>
      <protection/>
    </xf>
    <xf numFmtId="0" fontId="3" fillId="0" borderId="13" xfId="61" applyNumberFormat="1" applyFont="1" applyFill="1" applyBorder="1" applyAlignment="1">
      <alignment horizontal="center" vertical="center"/>
      <protection/>
    </xf>
    <xf numFmtId="0" fontId="2" fillId="0" borderId="13" xfId="61" applyNumberFormat="1" applyFont="1" applyFill="1" applyBorder="1" applyAlignment="1">
      <alignment horizontal="center" vertical="center"/>
      <protection/>
    </xf>
    <xf numFmtId="0" fontId="70" fillId="0" borderId="13" xfId="0" applyFont="1" applyFill="1" applyBorder="1" applyAlignment="1">
      <alignment horizontal="center" vertical="center"/>
    </xf>
    <xf numFmtId="0" fontId="71" fillId="0" borderId="13" xfId="0" applyFont="1" applyFill="1" applyBorder="1" applyAlignment="1">
      <alignment horizontal="center" vertical="center" wrapText="1"/>
    </xf>
    <xf numFmtId="178" fontId="3" fillId="0" borderId="13" xfId="61"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3" fillId="0" borderId="13" xfId="57" applyNumberFormat="1" applyFont="1" applyFill="1" applyBorder="1" applyAlignment="1">
      <alignment horizontal="center" vertical="center"/>
      <protection/>
    </xf>
    <xf numFmtId="178" fontId="2" fillId="33" borderId="13" xfId="57" applyNumberFormat="1" applyFont="1" applyFill="1" applyBorder="1" applyAlignment="1" applyProtection="1">
      <alignment horizontal="center" vertical="center"/>
      <protection locked="0"/>
    </xf>
    <xf numFmtId="0" fontId="72" fillId="0" borderId="13" xfId="0" applyFont="1" applyFill="1" applyBorder="1" applyAlignment="1">
      <alignment horizontal="center" vertical="center" wrapText="1"/>
    </xf>
    <xf numFmtId="0" fontId="71" fillId="0" borderId="13"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4" fillId="0" borderId="0" xfId="57" applyNumberFormat="1" applyFont="1" applyFill="1">
      <alignment/>
      <protection/>
    </xf>
    <xf numFmtId="0" fontId="3" fillId="0" borderId="13" xfId="57" applyNumberFormat="1" applyFont="1" applyFill="1" applyBorder="1" applyAlignment="1">
      <alignment horizontal="center" vertical="center" wrapText="1"/>
      <protection/>
    </xf>
    <xf numFmtId="0" fontId="0" fillId="0" borderId="13" xfId="0" applyFill="1" applyBorder="1" applyAlignment="1">
      <alignment wrapText="1"/>
    </xf>
    <xf numFmtId="0" fontId="71" fillId="0" borderId="13" xfId="0" applyFont="1" applyFill="1" applyBorder="1" applyAlignment="1">
      <alignment wrapText="1"/>
    </xf>
    <xf numFmtId="0" fontId="3" fillId="0" borderId="13" xfId="0" applyFont="1" applyFill="1" applyBorder="1" applyAlignment="1">
      <alignment horizontal="center" vertical="center" wrapText="1"/>
    </xf>
    <xf numFmtId="0" fontId="2" fillId="34" borderId="10" xfId="61" applyNumberFormat="1" applyFont="1" applyFill="1" applyBorder="1" applyAlignment="1">
      <alignment horizontal="left" vertical="top"/>
      <protection/>
    </xf>
    <xf numFmtId="0" fontId="6" fillId="0" borderId="10" xfId="61" applyNumberFormat="1" applyFont="1" applyFill="1" applyBorder="1" applyAlignment="1">
      <alignment horizontal="center" vertical="top" wrapText="1"/>
      <protection/>
    </xf>
    <xf numFmtId="0" fontId="6" fillId="0" borderId="16"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top" wrapText="1"/>
      <protection/>
    </xf>
    <xf numFmtId="0" fontId="63" fillId="0" borderId="20" xfId="57" applyNumberFormat="1" applyFont="1" applyFill="1" applyBorder="1" applyAlignment="1" applyProtection="1">
      <alignment horizontal="center" wrapText="1"/>
      <protection locked="0"/>
    </xf>
    <xf numFmtId="0" fontId="2" fillId="33" borderId="10" xfId="61" applyNumberFormat="1" applyFont="1" applyFill="1" applyBorder="1" applyAlignment="1" applyProtection="1">
      <alignment horizontal="left" vertical="top"/>
      <protection locked="0"/>
    </xf>
    <xf numFmtId="0" fontId="2" fillId="0" borderId="16"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2" fillId="0" borderId="10"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33" borderId="16" xfId="61" applyNumberFormat="1" applyFont="1" applyFill="1" applyBorder="1" applyAlignment="1">
      <alignment horizontal="center" vertical="top" wrapText="1"/>
      <protection/>
    </xf>
    <xf numFmtId="0" fontId="10" fillId="0" borderId="0" xfId="0" applyFont="1" applyAlignment="1">
      <alignment horizontal="center" vertical="center"/>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2" xfId="58"/>
    <cellStyle name="Normal 2 2 10 2" xfId="59"/>
    <cellStyle name="Normal 2 2 11" xfId="60"/>
    <cellStyle name="Normal 3" xfId="61"/>
    <cellStyle name="Normal 4" xfId="62"/>
    <cellStyle name="Normal 4 10" xfId="63"/>
    <cellStyle name="Normal 4 11" xfId="64"/>
    <cellStyle name="Normal 4 12" xfId="65"/>
    <cellStyle name="Normal 4 13" xfId="66"/>
    <cellStyle name="Normal 4 14" xfId="67"/>
    <cellStyle name="Normal 4 15" xfId="68"/>
    <cellStyle name="Normal 4 16" xfId="69"/>
    <cellStyle name="Normal 4 17" xfId="70"/>
    <cellStyle name="Normal 4 18" xfId="71"/>
    <cellStyle name="Normal 4 19" xfId="72"/>
    <cellStyle name="Normal 4 2" xfId="73"/>
    <cellStyle name="Normal 4 20" xfId="74"/>
    <cellStyle name="Normal 4 21" xfId="75"/>
    <cellStyle name="Normal 4 22" xfId="76"/>
    <cellStyle name="Normal 4 23" xfId="77"/>
    <cellStyle name="Normal 4 24" xfId="78"/>
    <cellStyle name="Normal 4 25" xfId="79"/>
    <cellStyle name="Normal 4 26" xfId="80"/>
    <cellStyle name="Normal 4 27" xfId="81"/>
    <cellStyle name="Normal 4 28" xfId="82"/>
    <cellStyle name="Normal 4 29" xfId="83"/>
    <cellStyle name="Normal 4 3" xfId="84"/>
    <cellStyle name="Normal 4 30" xfId="85"/>
    <cellStyle name="Normal 4 31" xfId="86"/>
    <cellStyle name="Normal 4 32" xfId="87"/>
    <cellStyle name="Normal 4 33" xfId="88"/>
    <cellStyle name="Normal 4 34" xfId="89"/>
    <cellStyle name="Normal 4 35" xfId="90"/>
    <cellStyle name="Normal 4 36" xfId="91"/>
    <cellStyle name="Normal 4 37" xfId="92"/>
    <cellStyle name="Normal 4 4" xfId="93"/>
    <cellStyle name="Normal 4 5" xfId="94"/>
    <cellStyle name="Normal 4 6" xfId="95"/>
    <cellStyle name="Normal 4 7" xfId="96"/>
    <cellStyle name="Normal 4 8" xfId="97"/>
    <cellStyle name="Normal 4 9" xfId="98"/>
    <cellStyle name="Note" xfId="99"/>
    <cellStyle name="Output" xfId="100"/>
    <cellStyle name="Percent" xfId="101"/>
    <cellStyle name="Percent 2" xfId="102"/>
    <cellStyle name="Percent 3" xfId="103"/>
    <cellStyle name="Percent 3 10" xfId="104"/>
    <cellStyle name="Percent 3 11" xfId="105"/>
    <cellStyle name="Percent 3 12" xfId="106"/>
    <cellStyle name="Percent 3 13" xfId="107"/>
    <cellStyle name="Percent 3 14" xfId="108"/>
    <cellStyle name="Percent 3 15" xfId="109"/>
    <cellStyle name="Percent 3 16" xfId="110"/>
    <cellStyle name="Percent 3 17" xfId="111"/>
    <cellStyle name="Percent 3 18" xfId="112"/>
    <cellStyle name="Percent 3 19" xfId="113"/>
    <cellStyle name="Percent 3 2" xfId="114"/>
    <cellStyle name="Percent 3 20" xfId="115"/>
    <cellStyle name="Percent 3 21" xfId="116"/>
    <cellStyle name="Percent 3 22" xfId="117"/>
    <cellStyle name="Percent 3 23" xfId="118"/>
    <cellStyle name="Percent 3 24" xfId="119"/>
    <cellStyle name="Percent 3 25" xfId="120"/>
    <cellStyle name="Percent 3 26" xfId="121"/>
    <cellStyle name="Percent 3 27" xfId="122"/>
    <cellStyle name="Percent 3 28" xfId="123"/>
    <cellStyle name="Percent 3 29" xfId="124"/>
    <cellStyle name="Percent 3 3" xfId="125"/>
    <cellStyle name="Percent 3 30" xfId="126"/>
    <cellStyle name="Percent 3 31" xfId="127"/>
    <cellStyle name="Percent 3 32" xfId="128"/>
    <cellStyle name="Percent 3 33" xfId="129"/>
    <cellStyle name="Percent 3 34" xfId="130"/>
    <cellStyle name="Percent 3 35" xfId="131"/>
    <cellStyle name="Percent 3 36" xfId="132"/>
    <cellStyle name="Percent 3 37" xfId="133"/>
    <cellStyle name="Percent 3 4" xfId="134"/>
    <cellStyle name="Percent 3 5" xfId="135"/>
    <cellStyle name="Percent 3 6" xfId="136"/>
    <cellStyle name="Percent 3 7" xfId="137"/>
    <cellStyle name="Percent 3 8" xfId="138"/>
    <cellStyle name="Percent 3 9" xfId="139"/>
    <cellStyle name="Title" xfId="140"/>
    <cellStyle name="Total"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la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9"/>
  <sheetViews>
    <sheetView showGridLines="0" view="pageBreakPreview" zoomScale="70" zoomScaleNormal="70" zoomScaleSheetLayoutView="70" workbookViewId="0" topLeftCell="A1">
      <selection activeCell="M13" sqref="M13"/>
    </sheetView>
  </sheetViews>
  <sheetFormatPr defaultColWidth="9.140625" defaultRowHeight="15"/>
  <cols>
    <col min="1" max="1" width="10.421875" style="46" customWidth="1"/>
    <col min="2" max="2" width="47.8515625" style="46" customWidth="1"/>
    <col min="3" max="3" width="67.8515625" style="46" hidden="1" customWidth="1"/>
    <col min="4" max="4" width="11.00390625" style="46" customWidth="1"/>
    <col min="5" max="5" width="11.710937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6.281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2.85156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4</v>
      </c>
      <c r="B2" s="4" t="s">
        <v>5</v>
      </c>
      <c r="C2" s="52" t="s">
        <v>6</v>
      </c>
      <c r="D2" s="52" t="s">
        <v>7</v>
      </c>
      <c r="E2" s="4" t="s">
        <v>8</v>
      </c>
      <c r="J2" s="5"/>
      <c r="K2" s="5"/>
      <c r="L2" s="5"/>
      <c r="O2" s="2"/>
      <c r="P2" s="2"/>
      <c r="Q2" s="3"/>
    </row>
    <row r="3" spans="1:243" s="1" customFormat="1" ht="30" customHeight="1" hidden="1">
      <c r="A3" s="1" t="s">
        <v>9</v>
      </c>
      <c r="C3" s="1" t="s">
        <v>10</v>
      </c>
      <c r="IE3" s="3"/>
      <c r="IF3" s="3"/>
      <c r="IG3" s="3"/>
      <c r="IH3" s="3"/>
      <c r="II3" s="3"/>
    </row>
    <row r="4" spans="1:243" s="6" customFormat="1" ht="22.5"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15" customHeight="1">
      <c r="A5" s="77" t="s">
        <v>105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24" customHeight="1">
      <c r="A6" s="53" t="s">
        <v>53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IE6" s="7"/>
      <c r="IF6" s="7"/>
      <c r="IG6" s="7"/>
      <c r="IH6" s="7"/>
      <c r="II6" s="7"/>
    </row>
    <row r="7" spans="1:243" s="6" customFormat="1" ht="29.25" customHeight="1" hidden="1">
      <c r="A7" s="78" t="s">
        <v>11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35.25" customHeight="1">
      <c r="A8" s="8" t="s">
        <v>12</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52.5" customHeight="1">
      <c r="A9" s="82" t="s">
        <v>46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4" customFormat="1" ht="18.75" customHeight="1">
      <c r="A10" s="13" t="s">
        <v>13</v>
      </c>
      <c r="B10" s="13" t="s">
        <v>14</v>
      </c>
      <c r="C10" s="13" t="s">
        <v>14</v>
      </c>
      <c r="D10" s="13" t="s">
        <v>13</v>
      </c>
      <c r="E10" s="13" t="s">
        <v>14</v>
      </c>
      <c r="F10" s="13" t="s">
        <v>15</v>
      </c>
      <c r="G10" s="13" t="s">
        <v>15</v>
      </c>
      <c r="H10" s="13" t="s">
        <v>16</v>
      </c>
      <c r="I10" s="13" t="s">
        <v>14</v>
      </c>
      <c r="J10" s="13" t="s">
        <v>13</v>
      </c>
      <c r="K10" s="13" t="s">
        <v>17</v>
      </c>
      <c r="L10" s="13" t="s">
        <v>14</v>
      </c>
      <c r="M10" s="13" t="s">
        <v>13</v>
      </c>
      <c r="N10" s="13" t="s">
        <v>15</v>
      </c>
      <c r="O10" s="13" t="s">
        <v>15</v>
      </c>
      <c r="P10" s="13" t="s">
        <v>15</v>
      </c>
      <c r="Q10" s="13" t="s">
        <v>15</v>
      </c>
      <c r="R10" s="13" t="s">
        <v>16</v>
      </c>
      <c r="S10" s="13" t="s">
        <v>16</v>
      </c>
      <c r="T10" s="13" t="s">
        <v>15</v>
      </c>
      <c r="U10" s="13" t="s">
        <v>15</v>
      </c>
      <c r="V10" s="13" t="s">
        <v>15</v>
      </c>
      <c r="W10" s="13" t="s">
        <v>15</v>
      </c>
      <c r="X10" s="13" t="s">
        <v>16</v>
      </c>
      <c r="Y10" s="13" t="s">
        <v>16</v>
      </c>
      <c r="Z10" s="13" t="s">
        <v>15</v>
      </c>
      <c r="AA10" s="13" t="s">
        <v>15</v>
      </c>
      <c r="AB10" s="13" t="s">
        <v>15</v>
      </c>
      <c r="AC10" s="13" t="s">
        <v>15</v>
      </c>
      <c r="AD10" s="13" t="s">
        <v>16</v>
      </c>
      <c r="AE10" s="13" t="s">
        <v>16</v>
      </c>
      <c r="AF10" s="13" t="s">
        <v>15</v>
      </c>
      <c r="AG10" s="13" t="s">
        <v>15</v>
      </c>
      <c r="AH10" s="13" t="s">
        <v>15</v>
      </c>
      <c r="AI10" s="13" t="s">
        <v>15</v>
      </c>
      <c r="AJ10" s="13" t="s">
        <v>16</v>
      </c>
      <c r="AK10" s="13" t="s">
        <v>16</v>
      </c>
      <c r="AL10" s="13" t="s">
        <v>15</v>
      </c>
      <c r="AM10" s="13" t="s">
        <v>15</v>
      </c>
      <c r="AN10" s="13" t="s">
        <v>15</v>
      </c>
      <c r="AO10" s="13" t="s">
        <v>15</v>
      </c>
      <c r="AP10" s="13" t="s">
        <v>16</v>
      </c>
      <c r="AQ10" s="13" t="s">
        <v>16</v>
      </c>
      <c r="AR10" s="13" t="s">
        <v>15</v>
      </c>
      <c r="AS10" s="13" t="s">
        <v>15</v>
      </c>
      <c r="AT10" s="13" t="s">
        <v>13</v>
      </c>
      <c r="AU10" s="13" t="s">
        <v>13</v>
      </c>
      <c r="AV10" s="13" t="s">
        <v>16</v>
      </c>
      <c r="AW10" s="13" t="s">
        <v>16</v>
      </c>
      <c r="AX10" s="13" t="s">
        <v>13</v>
      </c>
      <c r="AY10" s="13" t="s">
        <v>13</v>
      </c>
      <c r="AZ10" s="13" t="s">
        <v>18</v>
      </c>
      <c r="BA10" s="13" t="s">
        <v>13</v>
      </c>
      <c r="BB10" s="13" t="s">
        <v>13</v>
      </c>
      <c r="BC10" s="13" t="s">
        <v>14</v>
      </c>
      <c r="IE10" s="15"/>
      <c r="IF10" s="15"/>
      <c r="IG10" s="15"/>
      <c r="IH10" s="15"/>
      <c r="II10" s="15"/>
    </row>
    <row r="11" spans="1:243" s="14" customFormat="1" ht="84" customHeight="1">
      <c r="A11" s="13" t="s">
        <v>0</v>
      </c>
      <c r="B11" s="13" t="s">
        <v>19</v>
      </c>
      <c r="C11" s="13" t="s">
        <v>1</v>
      </c>
      <c r="D11" s="13" t="s">
        <v>20</v>
      </c>
      <c r="E11" s="13" t="s">
        <v>21</v>
      </c>
      <c r="F11" s="13" t="s">
        <v>2</v>
      </c>
      <c r="G11" s="13"/>
      <c r="H11" s="13"/>
      <c r="I11" s="13" t="s">
        <v>22</v>
      </c>
      <c r="J11" s="13" t="s">
        <v>23</v>
      </c>
      <c r="K11" s="13" t="s">
        <v>24</v>
      </c>
      <c r="L11" s="13" t="s">
        <v>25</v>
      </c>
      <c r="M11" s="16" t="s">
        <v>26</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45</v>
      </c>
      <c r="BB11" s="17" t="s">
        <v>34</v>
      </c>
      <c r="BC11" s="17" t="s">
        <v>35</v>
      </c>
      <c r="IE11" s="15"/>
      <c r="IF11" s="15"/>
      <c r="IG11" s="15"/>
      <c r="IH11" s="15"/>
      <c r="II11" s="15"/>
    </row>
    <row r="12" spans="1:243" s="14" customFormat="1" ht="15.75" customHeight="1">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54</v>
      </c>
      <c r="BC12" s="18">
        <v>7</v>
      </c>
      <c r="IE12" s="15"/>
      <c r="IF12" s="15"/>
      <c r="IG12" s="15"/>
      <c r="IH12" s="15"/>
      <c r="II12" s="15"/>
    </row>
    <row r="13" spans="1:243" s="21" customFormat="1" ht="38.25">
      <c r="A13" s="55">
        <v>1.01</v>
      </c>
      <c r="B13" s="63" t="s">
        <v>55</v>
      </c>
      <c r="C13" s="67" t="s">
        <v>56</v>
      </c>
      <c r="D13" s="57">
        <v>435</v>
      </c>
      <c r="E13" s="57" t="s">
        <v>48</v>
      </c>
      <c r="F13" s="58"/>
      <c r="G13" s="59"/>
      <c r="H13" s="59"/>
      <c r="I13" s="54" t="s">
        <v>37</v>
      </c>
      <c r="J13" s="60">
        <f aca="true" t="shared" si="0" ref="J13:J35">IF(I13="Less(-)",-1,1)</f>
        <v>1</v>
      </c>
      <c r="K13" s="59" t="s">
        <v>42</v>
      </c>
      <c r="L13" s="59" t="s">
        <v>8</v>
      </c>
      <c r="M13" s="61"/>
      <c r="N13" s="23"/>
      <c r="O13" s="23"/>
      <c r="P13" s="24"/>
      <c r="Q13" s="23"/>
      <c r="R13" s="23"/>
      <c r="S13" s="25"/>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19">
        <f>total_amount_ba($B$2,$D$2,D13,F13,J13,K13,M13)</f>
        <v>0</v>
      </c>
      <c r="BB13" s="19">
        <f>BA13+SUM(N13:AZ13)</f>
        <v>0</v>
      </c>
      <c r="BC13" s="20" t="str">
        <f>SpellNumber(L13,BB13)</f>
        <v>INR Zero Only</v>
      </c>
      <c r="IE13" s="22"/>
      <c r="IF13" s="22"/>
      <c r="IG13" s="22"/>
      <c r="IH13" s="22"/>
      <c r="II13" s="22"/>
    </row>
    <row r="14" spans="1:243" s="21" customFormat="1" ht="125.25" customHeight="1">
      <c r="A14" s="54">
        <v>1.02</v>
      </c>
      <c r="B14" s="63" t="s">
        <v>57</v>
      </c>
      <c r="C14" s="67" t="s">
        <v>58</v>
      </c>
      <c r="D14" s="57">
        <v>194.4</v>
      </c>
      <c r="E14" s="57" t="s">
        <v>59</v>
      </c>
      <c r="F14" s="58"/>
      <c r="G14" s="59"/>
      <c r="H14" s="59"/>
      <c r="I14" s="54" t="s">
        <v>37</v>
      </c>
      <c r="J14" s="60">
        <f t="shared" si="0"/>
        <v>1</v>
      </c>
      <c r="K14" s="59" t="s">
        <v>42</v>
      </c>
      <c r="L14" s="59" t="s">
        <v>8</v>
      </c>
      <c r="M14" s="61"/>
      <c r="N14" s="23"/>
      <c r="O14" s="23"/>
      <c r="P14" s="24"/>
      <c r="Q14" s="23"/>
      <c r="R14" s="23"/>
      <c r="S14" s="25"/>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19">
        <f aca="true" t="shared" si="1" ref="BA14:BA35">total_amount_ba($B$2,$D$2,D14,F14,J14,K14,M14)</f>
        <v>0</v>
      </c>
      <c r="BB14" s="19">
        <f aca="true" t="shared" si="2" ref="BB14:BB35">BA14+SUM(N14:AZ14)</f>
        <v>0</v>
      </c>
      <c r="BC14" s="20" t="str">
        <f aca="true" t="shared" si="3" ref="BC14:BC35">SpellNumber(L14,BB14)</f>
        <v>INR Zero Only</v>
      </c>
      <c r="IE14" s="22"/>
      <c r="IF14" s="22"/>
      <c r="IG14" s="22"/>
      <c r="IH14" s="22"/>
      <c r="II14" s="22"/>
    </row>
    <row r="15" spans="1:243" s="21" customFormat="1" ht="63.75">
      <c r="A15" s="54">
        <v>1.03</v>
      </c>
      <c r="B15" s="63" t="s">
        <v>60</v>
      </c>
      <c r="C15" s="67" t="s">
        <v>61</v>
      </c>
      <c r="D15" s="57">
        <v>7.29</v>
      </c>
      <c r="E15" s="57" t="s">
        <v>59</v>
      </c>
      <c r="F15" s="58"/>
      <c r="G15" s="59"/>
      <c r="H15" s="59"/>
      <c r="I15" s="54" t="s">
        <v>37</v>
      </c>
      <c r="J15" s="60">
        <f t="shared" si="0"/>
        <v>1</v>
      </c>
      <c r="K15" s="59" t="s">
        <v>42</v>
      </c>
      <c r="L15" s="59" t="s">
        <v>8</v>
      </c>
      <c r="M15" s="61"/>
      <c r="N15" s="23"/>
      <c r="O15" s="23"/>
      <c r="P15" s="24"/>
      <c r="Q15" s="23"/>
      <c r="R15" s="23"/>
      <c r="S15" s="25"/>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19">
        <f t="shared" si="1"/>
        <v>0</v>
      </c>
      <c r="BB15" s="19">
        <f t="shared" si="2"/>
        <v>0</v>
      </c>
      <c r="BC15" s="20" t="str">
        <f t="shared" si="3"/>
        <v>INR Zero Only</v>
      </c>
      <c r="IE15" s="22"/>
      <c r="IF15" s="22"/>
      <c r="IG15" s="22"/>
      <c r="IH15" s="22"/>
      <c r="II15" s="22"/>
    </row>
    <row r="16" spans="1:243" s="21" customFormat="1" ht="51">
      <c r="A16" s="67">
        <v>1.04</v>
      </c>
      <c r="B16" s="63" t="s">
        <v>62</v>
      </c>
      <c r="C16" s="67" t="s">
        <v>63</v>
      </c>
      <c r="D16" s="57">
        <v>720</v>
      </c>
      <c r="E16" s="57" t="s">
        <v>48</v>
      </c>
      <c r="F16" s="58"/>
      <c r="G16" s="59"/>
      <c r="H16" s="59"/>
      <c r="I16" s="54" t="s">
        <v>37</v>
      </c>
      <c r="J16" s="60">
        <f t="shared" si="0"/>
        <v>1</v>
      </c>
      <c r="K16" s="59" t="s">
        <v>42</v>
      </c>
      <c r="L16" s="59" t="s">
        <v>8</v>
      </c>
      <c r="M16" s="61"/>
      <c r="N16" s="23"/>
      <c r="O16" s="23"/>
      <c r="P16" s="24"/>
      <c r="Q16" s="23"/>
      <c r="R16" s="23"/>
      <c r="S16" s="25"/>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19">
        <f t="shared" si="1"/>
        <v>0</v>
      </c>
      <c r="BB16" s="19">
        <f t="shared" si="2"/>
        <v>0</v>
      </c>
      <c r="BC16" s="20" t="str">
        <f t="shared" si="3"/>
        <v>INR Zero Only</v>
      </c>
      <c r="IE16" s="22"/>
      <c r="IF16" s="22"/>
      <c r="IG16" s="22"/>
      <c r="IH16" s="22"/>
      <c r="II16" s="22"/>
    </row>
    <row r="17" spans="1:243" s="21" customFormat="1" ht="92.25" customHeight="1">
      <c r="A17" s="55">
        <v>1.05</v>
      </c>
      <c r="B17" s="63" t="s">
        <v>64</v>
      </c>
      <c r="C17" s="67" t="s">
        <v>65</v>
      </c>
      <c r="D17" s="57">
        <v>135</v>
      </c>
      <c r="E17" s="56" t="s">
        <v>66</v>
      </c>
      <c r="F17" s="58"/>
      <c r="G17" s="59"/>
      <c r="H17" s="59"/>
      <c r="I17" s="54" t="s">
        <v>37</v>
      </c>
      <c r="J17" s="60">
        <f t="shared" si="0"/>
        <v>1</v>
      </c>
      <c r="K17" s="59" t="s">
        <v>42</v>
      </c>
      <c r="L17" s="59" t="s">
        <v>8</v>
      </c>
      <c r="M17" s="61"/>
      <c r="N17" s="23"/>
      <c r="O17" s="23"/>
      <c r="P17" s="24"/>
      <c r="Q17" s="23"/>
      <c r="R17" s="23"/>
      <c r="S17" s="25"/>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19">
        <f t="shared" si="1"/>
        <v>0</v>
      </c>
      <c r="BB17" s="19">
        <f t="shared" si="2"/>
        <v>0</v>
      </c>
      <c r="BC17" s="20" t="str">
        <f t="shared" si="3"/>
        <v>INR Zero Only</v>
      </c>
      <c r="IE17" s="22"/>
      <c r="IF17" s="22"/>
      <c r="IG17" s="22"/>
      <c r="IH17" s="22"/>
      <c r="II17" s="22"/>
    </row>
    <row r="18" spans="1:243" s="21" customFormat="1" ht="38.25">
      <c r="A18" s="54">
        <v>1.06</v>
      </c>
      <c r="B18" s="63" t="s">
        <v>67</v>
      </c>
      <c r="C18" s="67" t="s">
        <v>68</v>
      </c>
      <c r="D18" s="57">
        <v>6358.5</v>
      </c>
      <c r="E18" s="57" t="s">
        <v>69</v>
      </c>
      <c r="F18" s="58"/>
      <c r="G18" s="59"/>
      <c r="H18" s="59"/>
      <c r="I18" s="54" t="s">
        <v>37</v>
      </c>
      <c r="J18" s="60">
        <f t="shared" si="0"/>
        <v>1</v>
      </c>
      <c r="K18" s="59" t="s">
        <v>42</v>
      </c>
      <c r="L18" s="59" t="s">
        <v>8</v>
      </c>
      <c r="M18" s="61"/>
      <c r="N18" s="23"/>
      <c r="O18" s="23"/>
      <c r="P18" s="24"/>
      <c r="Q18" s="23"/>
      <c r="R18" s="23"/>
      <c r="S18" s="25"/>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19">
        <f t="shared" si="1"/>
        <v>0</v>
      </c>
      <c r="BB18" s="19">
        <f t="shared" si="2"/>
        <v>0</v>
      </c>
      <c r="BC18" s="20" t="str">
        <f t="shared" si="3"/>
        <v>INR Zero Only</v>
      </c>
      <c r="IE18" s="22"/>
      <c r="IF18" s="22"/>
      <c r="IG18" s="22"/>
      <c r="IH18" s="22"/>
      <c r="II18" s="22"/>
    </row>
    <row r="19" spans="1:243" s="21" customFormat="1" ht="76.5">
      <c r="A19" s="54">
        <v>1.07</v>
      </c>
      <c r="B19" s="63" t="s">
        <v>70</v>
      </c>
      <c r="C19" s="67" t="s">
        <v>71</v>
      </c>
      <c r="D19" s="57">
        <v>46880.7</v>
      </c>
      <c r="E19" s="57" t="s">
        <v>69</v>
      </c>
      <c r="F19" s="58"/>
      <c r="G19" s="59"/>
      <c r="H19" s="59"/>
      <c r="I19" s="54" t="s">
        <v>37</v>
      </c>
      <c r="J19" s="60">
        <f t="shared" si="0"/>
        <v>1</v>
      </c>
      <c r="K19" s="59" t="s">
        <v>42</v>
      </c>
      <c r="L19" s="59" t="s">
        <v>8</v>
      </c>
      <c r="M19" s="61"/>
      <c r="N19" s="23"/>
      <c r="O19" s="23"/>
      <c r="P19" s="24"/>
      <c r="Q19" s="23"/>
      <c r="R19" s="23"/>
      <c r="S19" s="25"/>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19">
        <f t="shared" si="1"/>
        <v>0</v>
      </c>
      <c r="BB19" s="19">
        <f t="shared" si="2"/>
        <v>0</v>
      </c>
      <c r="BC19" s="20" t="str">
        <f t="shared" si="3"/>
        <v>INR Zero Only</v>
      </c>
      <c r="IE19" s="22"/>
      <c r="IF19" s="22"/>
      <c r="IG19" s="22"/>
      <c r="IH19" s="22"/>
      <c r="II19" s="22"/>
    </row>
    <row r="20" spans="1:243" s="21" customFormat="1" ht="191.25">
      <c r="A20" s="67">
        <v>1.08</v>
      </c>
      <c r="B20" s="63" t="s">
        <v>72</v>
      </c>
      <c r="C20" s="67" t="s">
        <v>73</v>
      </c>
      <c r="D20" s="57">
        <v>345.48</v>
      </c>
      <c r="E20" s="57" t="s">
        <v>74</v>
      </c>
      <c r="F20" s="58"/>
      <c r="G20" s="59"/>
      <c r="H20" s="59"/>
      <c r="I20" s="54" t="s">
        <v>37</v>
      </c>
      <c r="J20" s="60">
        <f>IF(I20="Less(-)",-1,1)</f>
        <v>1</v>
      </c>
      <c r="K20" s="59" t="s">
        <v>42</v>
      </c>
      <c r="L20" s="59" t="s">
        <v>8</v>
      </c>
      <c r="M20" s="61"/>
      <c r="N20" s="23"/>
      <c r="O20" s="23"/>
      <c r="P20" s="24"/>
      <c r="Q20" s="23"/>
      <c r="R20" s="23"/>
      <c r="S20" s="25"/>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19">
        <f>total_amount_ba($B$2,$D$2,D20,F20,J20,K20,M20)</f>
        <v>0</v>
      </c>
      <c r="BB20" s="19">
        <f>BA20+SUM(N20:AZ20)</f>
        <v>0</v>
      </c>
      <c r="BC20" s="20" t="str">
        <f>SpellNumber(L20,BB20)</f>
        <v>INR Zero Only</v>
      </c>
      <c r="IE20" s="22"/>
      <c r="IF20" s="22"/>
      <c r="IG20" s="22"/>
      <c r="IH20" s="22"/>
      <c r="II20" s="22"/>
    </row>
    <row r="21" spans="1:243" s="21" customFormat="1" ht="165.75">
      <c r="A21" s="55">
        <v>1.09</v>
      </c>
      <c r="B21" s="63" t="s">
        <v>75</v>
      </c>
      <c r="C21" s="67" t="s">
        <v>76</v>
      </c>
      <c r="D21" s="57">
        <v>740.98</v>
      </c>
      <c r="E21" s="57" t="s">
        <v>74</v>
      </c>
      <c r="F21" s="58"/>
      <c r="G21" s="59"/>
      <c r="H21" s="59"/>
      <c r="I21" s="54" t="s">
        <v>37</v>
      </c>
      <c r="J21" s="60">
        <f>IF(I21="Less(-)",-1,1)</f>
        <v>1</v>
      </c>
      <c r="K21" s="59" t="s">
        <v>42</v>
      </c>
      <c r="L21" s="59" t="s">
        <v>8</v>
      </c>
      <c r="M21" s="61"/>
      <c r="N21" s="23"/>
      <c r="O21" s="23"/>
      <c r="P21" s="24"/>
      <c r="Q21" s="23"/>
      <c r="R21" s="23"/>
      <c r="S21" s="25"/>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19">
        <f>total_amount_ba($B$2,$D$2,D21,F21,J21,K21,M21)</f>
        <v>0</v>
      </c>
      <c r="BB21" s="19">
        <f>BA21+SUM(N21:AZ21)</f>
        <v>0</v>
      </c>
      <c r="BC21" s="20" t="str">
        <f>SpellNumber(L21,BB21)</f>
        <v>INR Zero Only</v>
      </c>
      <c r="IE21" s="22"/>
      <c r="IF21" s="22"/>
      <c r="IG21" s="22"/>
      <c r="IH21" s="22"/>
      <c r="II21" s="22"/>
    </row>
    <row r="22" spans="1:243" s="21" customFormat="1" ht="63.75">
      <c r="A22" s="54">
        <v>1.1</v>
      </c>
      <c r="B22" s="63" t="s">
        <v>77</v>
      </c>
      <c r="C22" s="67" t="s">
        <v>78</v>
      </c>
      <c r="D22" s="57">
        <v>149.95</v>
      </c>
      <c r="E22" s="57" t="s">
        <v>74</v>
      </c>
      <c r="F22" s="58"/>
      <c r="G22" s="59"/>
      <c r="H22" s="59"/>
      <c r="I22" s="54" t="s">
        <v>37</v>
      </c>
      <c r="J22" s="60">
        <f>IF(I22="Less(-)",-1,1)</f>
        <v>1</v>
      </c>
      <c r="K22" s="59" t="s">
        <v>42</v>
      </c>
      <c r="L22" s="59" t="s">
        <v>8</v>
      </c>
      <c r="M22" s="61"/>
      <c r="N22" s="23"/>
      <c r="O22" s="23"/>
      <c r="P22" s="24"/>
      <c r="Q22" s="23"/>
      <c r="R22" s="23"/>
      <c r="S22" s="25"/>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19">
        <f>total_amount_ba($B$2,$D$2,D22,F22,J22,K22,M22)</f>
        <v>0</v>
      </c>
      <c r="BB22" s="19">
        <f>BA22+SUM(N22:AZ22)</f>
        <v>0</v>
      </c>
      <c r="BC22" s="20" t="str">
        <f>SpellNumber(L22,BB22)</f>
        <v>INR Zero Only</v>
      </c>
      <c r="IE22" s="22"/>
      <c r="IF22" s="22"/>
      <c r="IG22" s="22"/>
      <c r="IH22" s="22"/>
      <c r="II22" s="22"/>
    </row>
    <row r="23" spans="1:243" s="21" customFormat="1" ht="93.75" customHeight="1">
      <c r="A23" s="54">
        <v>1.11</v>
      </c>
      <c r="B23" s="63" t="s">
        <v>79</v>
      </c>
      <c r="C23" s="67" t="s">
        <v>80</v>
      </c>
      <c r="D23" s="57">
        <v>840.9</v>
      </c>
      <c r="E23" s="57" t="s">
        <v>74</v>
      </c>
      <c r="F23" s="58"/>
      <c r="G23" s="59"/>
      <c r="H23" s="59"/>
      <c r="I23" s="54" t="s">
        <v>37</v>
      </c>
      <c r="J23" s="60">
        <f aca="true" t="shared" si="4" ref="J23:J28">IF(I23="Less(-)",-1,1)</f>
        <v>1</v>
      </c>
      <c r="K23" s="59" t="s">
        <v>42</v>
      </c>
      <c r="L23" s="59" t="s">
        <v>8</v>
      </c>
      <c r="M23" s="61"/>
      <c r="N23" s="23"/>
      <c r="O23" s="23"/>
      <c r="P23" s="24"/>
      <c r="Q23" s="23"/>
      <c r="R23" s="23"/>
      <c r="S23" s="25"/>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19">
        <f aca="true" t="shared" si="5" ref="BA23:BA28">total_amount_ba($B$2,$D$2,D23,F23,J23,K23,M23)</f>
        <v>0</v>
      </c>
      <c r="BB23" s="19">
        <f aca="true" t="shared" si="6" ref="BB23:BB28">BA23+SUM(N23:AZ23)</f>
        <v>0</v>
      </c>
      <c r="BC23" s="20" t="str">
        <f aca="true" t="shared" si="7" ref="BC23:BC28">SpellNumber(L23,BB23)</f>
        <v>INR Zero Only</v>
      </c>
      <c r="IE23" s="22"/>
      <c r="IF23" s="22"/>
      <c r="IG23" s="22"/>
      <c r="IH23" s="22"/>
      <c r="II23" s="22"/>
    </row>
    <row r="24" spans="1:243" s="21" customFormat="1" ht="63.75">
      <c r="A24" s="67">
        <v>1.12</v>
      </c>
      <c r="B24" s="63" t="s">
        <v>81</v>
      </c>
      <c r="C24" s="67" t="s">
        <v>82</v>
      </c>
      <c r="D24" s="57">
        <v>75</v>
      </c>
      <c r="E24" s="57" t="s">
        <v>49</v>
      </c>
      <c r="F24" s="58"/>
      <c r="G24" s="59"/>
      <c r="H24" s="59"/>
      <c r="I24" s="54" t="s">
        <v>37</v>
      </c>
      <c r="J24" s="60">
        <f t="shared" si="4"/>
        <v>1</v>
      </c>
      <c r="K24" s="59" t="s">
        <v>42</v>
      </c>
      <c r="L24" s="59" t="s">
        <v>8</v>
      </c>
      <c r="M24" s="61"/>
      <c r="N24" s="23"/>
      <c r="O24" s="23"/>
      <c r="P24" s="24"/>
      <c r="Q24" s="23"/>
      <c r="R24" s="23"/>
      <c r="S24" s="25"/>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19">
        <f t="shared" si="5"/>
        <v>0</v>
      </c>
      <c r="BB24" s="19">
        <f t="shared" si="6"/>
        <v>0</v>
      </c>
      <c r="BC24" s="20" t="str">
        <f t="shared" si="7"/>
        <v>INR Zero Only</v>
      </c>
      <c r="IE24" s="22"/>
      <c r="IF24" s="22"/>
      <c r="IG24" s="22"/>
      <c r="IH24" s="22"/>
      <c r="II24" s="22"/>
    </row>
    <row r="25" spans="1:243" s="21" customFormat="1" ht="25.5">
      <c r="A25" s="55">
        <v>1.13</v>
      </c>
      <c r="B25" s="63" t="s">
        <v>83</v>
      </c>
      <c r="C25" s="67" t="s">
        <v>84</v>
      </c>
      <c r="D25" s="57">
        <v>216</v>
      </c>
      <c r="E25" s="57" t="s">
        <v>49</v>
      </c>
      <c r="F25" s="58"/>
      <c r="G25" s="59"/>
      <c r="H25" s="59"/>
      <c r="I25" s="54" t="s">
        <v>37</v>
      </c>
      <c r="J25" s="60">
        <f t="shared" si="4"/>
        <v>1</v>
      </c>
      <c r="K25" s="59" t="s">
        <v>42</v>
      </c>
      <c r="L25" s="59" t="s">
        <v>8</v>
      </c>
      <c r="M25" s="61"/>
      <c r="N25" s="23"/>
      <c r="O25" s="23"/>
      <c r="P25" s="24"/>
      <c r="Q25" s="23"/>
      <c r="R25" s="23"/>
      <c r="S25" s="25"/>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19">
        <f t="shared" si="5"/>
        <v>0</v>
      </c>
      <c r="BB25" s="19">
        <f t="shared" si="6"/>
        <v>0</v>
      </c>
      <c r="BC25" s="20" t="str">
        <f t="shared" si="7"/>
        <v>INR Zero Only</v>
      </c>
      <c r="IE25" s="22"/>
      <c r="IF25" s="22"/>
      <c r="IG25" s="22"/>
      <c r="IH25" s="22"/>
      <c r="II25" s="22"/>
    </row>
    <row r="26" spans="1:243" s="21" customFormat="1" ht="51">
      <c r="A26" s="54">
        <v>1.14</v>
      </c>
      <c r="B26" s="64" t="s">
        <v>85</v>
      </c>
      <c r="C26" s="67" t="s">
        <v>86</v>
      </c>
      <c r="D26" s="62">
        <v>15</v>
      </c>
      <c r="E26" s="62" t="s">
        <v>50</v>
      </c>
      <c r="F26" s="58"/>
      <c r="G26" s="59"/>
      <c r="H26" s="59"/>
      <c r="I26" s="54" t="s">
        <v>37</v>
      </c>
      <c r="J26" s="60">
        <f t="shared" si="4"/>
        <v>1</v>
      </c>
      <c r="K26" s="59" t="s">
        <v>42</v>
      </c>
      <c r="L26" s="59" t="s">
        <v>8</v>
      </c>
      <c r="M26" s="61"/>
      <c r="N26" s="23"/>
      <c r="O26" s="23"/>
      <c r="P26" s="24"/>
      <c r="Q26" s="23"/>
      <c r="R26" s="23"/>
      <c r="S26" s="25"/>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19">
        <f t="shared" si="5"/>
        <v>0</v>
      </c>
      <c r="BB26" s="19">
        <f t="shared" si="6"/>
        <v>0</v>
      </c>
      <c r="BC26" s="20" t="str">
        <f t="shared" si="7"/>
        <v>INR Zero Only</v>
      </c>
      <c r="IE26" s="22"/>
      <c r="IF26" s="22"/>
      <c r="IG26" s="22"/>
      <c r="IH26" s="22"/>
      <c r="II26" s="22"/>
    </row>
    <row r="27" spans="1:243" s="21" customFormat="1" ht="51">
      <c r="A27" s="54">
        <v>1.15</v>
      </c>
      <c r="B27" s="64" t="s">
        <v>87</v>
      </c>
      <c r="C27" s="67" t="s">
        <v>88</v>
      </c>
      <c r="D27" s="62">
        <v>15</v>
      </c>
      <c r="E27" s="62" t="s">
        <v>50</v>
      </c>
      <c r="F27" s="58"/>
      <c r="G27" s="59"/>
      <c r="H27" s="59"/>
      <c r="I27" s="54" t="s">
        <v>37</v>
      </c>
      <c r="J27" s="60">
        <f t="shared" si="4"/>
        <v>1</v>
      </c>
      <c r="K27" s="59" t="s">
        <v>42</v>
      </c>
      <c r="L27" s="59" t="s">
        <v>8</v>
      </c>
      <c r="M27" s="61"/>
      <c r="N27" s="23"/>
      <c r="O27" s="23"/>
      <c r="P27" s="24"/>
      <c r="Q27" s="23"/>
      <c r="R27" s="23"/>
      <c r="S27" s="25"/>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19">
        <f t="shared" si="5"/>
        <v>0</v>
      </c>
      <c r="BB27" s="19">
        <f t="shared" si="6"/>
        <v>0</v>
      </c>
      <c r="BC27" s="20" t="str">
        <f t="shared" si="7"/>
        <v>INR Zero Only</v>
      </c>
      <c r="IE27" s="22"/>
      <c r="IF27" s="22"/>
      <c r="IG27" s="22"/>
      <c r="IH27" s="22"/>
      <c r="II27" s="22"/>
    </row>
    <row r="28" spans="1:243" s="21" customFormat="1" ht="153">
      <c r="A28" s="67">
        <v>1.16</v>
      </c>
      <c r="B28" s="64" t="s">
        <v>89</v>
      </c>
      <c r="C28" s="67" t="s">
        <v>90</v>
      </c>
      <c r="D28" s="62">
        <v>75</v>
      </c>
      <c r="E28" s="62" t="s">
        <v>50</v>
      </c>
      <c r="F28" s="58"/>
      <c r="G28" s="59"/>
      <c r="H28" s="59"/>
      <c r="I28" s="54" t="s">
        <v>37</v>
      </c>
      <c r="J28" s="60">
        <f t="shared" si="4"/>
        <v>1</v>
      </c>
      <c r="K28" s="59" t="s">
        <v>42</v>
      </c>
      <c r="L28" s="59" t="s">
        <v>8</v>
      </c>
      <c r="M28" s="61"/>
      <c r="N28" s="23"/>
      <c r="O28" s="23"/>
      <c r="P28" s="24"/>
      <c r="Q28" s="23"/>
      <c r="R28" s="23"/>
      <c r="S28" s="25"/>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19">
        <f t="shared" si="5"/>
        <v>0</v>
      </c>
      <c r="BB28" s="19">
        <f t="shared" si="6"/>
        <v>0</v>
      </c>
      <c r="BC28" s="20" t="str">
        <f t="shared" si="7"/>
        <v>INR Zero Only</v>
      </c>
      <c r="IE28" s="22"/>
      <c r="IF28" s="22"/>
      <c r="IG28" s="22"/>
      <c r="IH28" s="22"/>
      <c r="II28" s="22"/>
    </row>
    <row r="29" spans="1:243" s="21" customFormat="1" ht="76.5">
      <c r="A29" s="55">
        <v>1.17</v>
      </c>
      <c r="B29" s="65" t="s">
        <v>91</v>
      </c>
      <c r="C29" s="67" t="s">
        <v>92</v>
      </c>
      <c r="D29" s="62">
        <v>30</v>
      </c>
      <c r="E29" s="62" t="s">
        <v>50</v>
      </c>
      <c r="F29" s="58"/>
      <c r="G29" s="59"/>
      <c r="H29" s="59"/>
      <c r="I29" s="54" t="s">
        <v>37</v>
      </c>
      <c r="J29" s="60">
        <f t="shared" si="0"/>
        <v>1</v>
      </c>
      <c r="K29" s="59" t="s">
        <v>42</v>
      </c>
      <c r="L29" s="59" t="s">
        <v>8</v>
      </c>
      <c r="M29" s="61"/>
      <c r="N29" s="23"/>
      <c r="O29" s="23"/>
      <c r="P29" s="24"/>
      <c r="Q29" s="23"/>
      <c r="R29" s="23"/>
      <c r="S29" s="25"/>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19">
        <f t="shared" si="1"/>
        <v>0</v>
      </c>
      <c r="BB29" s="19">
        <f t="shared" si="2"/>
        <v>0</v>
      </c>
      <c r="BC29" s="20" t="str">
        <f t="shared" si="3"/>
        <v>INR Zero Only</v>
      </c>
      <c r="IE29" s="22"/>
      <c r="IF29" s="22"/>
      <c r="IG29" s="22"/>
      <c r="IH29" s="22"/>
      <c r="II29" s="22"/>
    </row>
    <row r="30" spans="1:243" s="21" customFormat="1" ht="76.5">
      <c r="A30" s="54">
        <v>1.18</v>
      </c>
      <c r="B30" s="65" t="s">
        <v>93</v>
      </c>
      <c r="C30" s="67" t="s">
        <v>94</v>
      </c>
      <c r="D30" s="62">
        <v>15</v>
      </c>
      <c r="E30" s="62" t="s">
        <v>50</v>
      </c>
      <c r="F30" s="58"/>
      <c r="G30" s="59"/>
      <c r="H30" s="59"/>
      <c r="I30" s="54" t="s">
        <v>37</v>
      </c>
      <c r="J30" s="60">
        <f t="shared" si="0"/>
        <v>1</v>
      </c>
      <c r="K30" s="59" t="s">
        <v>42</v>
      </c>
      <c r="L30" s="59" t="s">
        <v>8</v>
      </c>
      <c r="M30" s="61"/>
      <c r="N30" s="23"/>
      <c r="O30" s="23"/>
      <c r="P30" s="24"/>
      <c r="Q30" s="23"/>
      <c r="R30" s="23"/>
      <c r="S30" s="25"/>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19">
        <f t="shared" si="1"/>
        <v>0</v>
      </c>
      <c r="BB30" s="19">
        <f t="shared" si="2"/>
        <v>0</v>
      </c>
      <c r="BC30" s="20" t="str">
        <f t="shared" si="3"/>
        <v>INR Zero Only</v>
      </c>
      <c r="IE30" s="22"/>
      <c r="IF30" s="22"/>
      <c r="IG30" s="22"/>
      <c r="IH30" s="22"/>
      <c r="II30" s="22"/>
    </row>
    <row r="31" spans="1:243" s="21" customFormat="1" ht="89.25">
      <c r="A31" s="54">
        <v>1.19</v>
      </c>
      <c r="B31" s="65" t="s">
        <v>95</v>
      </c>
      <c r="C31" s="67" t="s">
        <v>96</v>
      </c>
      <c r="D31" s="62">
        <v>15</v>
      </c>
      <c r="E31" s="62" t="s">
        <v>50</v>
      </c>
      <c r="F31" s="58"/>
      <c r="G31" s="59"/>
      <c r="H31" s="59"/>
      <c r="I31" s="54" t="s">
        <v>37</v>
      </c>
      <c r="J31" s="60">
        <f t="shared" si="0"/>
        <v>1</v>
      </c>
      <c r="K31" s="59" t="s">
        <v>42</v>
      </c>
      <c r="L31" s="59" t="s">
        <v>8</v>
      </c>
      <c r="M31" s="61"/>
      <c r="N31" s="23"/>
      <c r="O31" s="23"/>
      <c r="P31" s="24"/>
      <c r="Q31" s="23"/>
      <c r="R31" s="23"/>
      <c r="S31" s="25"/>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19">
        <f t="shared" si="1"/>
        <v>0</v>
      </c>
      <c r="BB31" s="19">
        <f t="shared" si="2"/>
        <v>0</v>
      </c>
      <c r="BC31" s="20" t="str">
        <f t="shared" si="3"/>
        <v>INR Zero Only</v>
      </c>
      <c r="IE31" s="22"/>
      <c r="IF31" s="22"/>
      <c r="IG31" s="22"/>
      <c r="IH31" s="22"/>
      <c r="II31" s="22"/>
    </row>
    <row r="32" spans="1:243" s="21" customFormat="1" ht="89.25">
      <c r="A32" s="67">
        <v>1.2</v>
      </c>
      <c r="B32" s="65" t="s">
        <v>97</v>
      </c>
      <c r="C32" s="67" t="s">
        <v>98</v>
      </c>
      <c r="D32" s="62">
        <v>15</v>
      </c>
      <c r="E32" s="62" t="s">
        <v>50</v>
      </c>
      <c r="F32" s="58"/>
      <c r="G32" s="59"/>
      <c r="H32" s="59"/>
      <c r="I32" s="54" t="s">
        <v>37</v>
      </c>
      <c r="J32" s="60">
        <f t="shared" si="0"/>
        <v>1</v>
      </c>
      <c r="K32" s="59" t="s">
        <v>42</v>
      </c>
      <c r="L32" s="59" t="s">
        <v>8</v>
      </c>
      <c r="M32" s="61"/>
      <c r="N32" s="23"/>
      <c r="O32" s="23"/>
      <c r="P32" s="24"/>
      <c r="Q32" s="23"/>
      <c r="R32" s="23"/>
      <c r="S32" s="25"/>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19">
        <f t="shared" si="1"/>
        <v>0</v>
      </c>
      <c r="BB32" s="19">
        <f t="shared" si="2"/>
        <v>0</v>
      </c>
      <c r="BC32" s="20" t="str">
        <f t="shared" si="3"/>
        <v>INR Zero Only</v>
      </c>
      <c r="IE32" s="22"/>
      <c r="IF32" s="22"/>
      <c r="IG32" s="22"/>
      <c r="IH32" s="22"/>
      <c r="II32" s="22"/>
    </row>
    <row r="33" spans="1:243" s="21" customFormat="1" ht="102">
      <c r="A33" s="55">
        <v>1.21</v>
      </c>
      <c r="B33" s="65" t="s">
        <v>99</v>
      </c>
      <c r="C33" s="67" t="s">
        <v>100</v>
      </c>
      <c r="D33" s="62">
        <v>300</v>
      </c>
      <c r="E33" s="62" t="s">
        <v>51</v>
      </c>
      <c r="F33" s="58"/>
      <c r="G33" s="59"/>
      <c r="H33" s="59"/>
      <c r="I33" s="54" t="s">
        <v>37</v>
      </c>
      <c r="J33" s="60">
        <f t="shared" si="0"/>
        <v>1</v>
      </c>
      <c r="K33" s="59" t="s">
        <v>42</v>
      </c>
      <c r="L33" s="59" t="s">
        <v>8</v>
      </c>
      <c r="M33" s="61"/>
      <c r="N33" s="23"/>
      <c r="O33" s="23"/>
      <c r="P33" s="24"/>
      <c r="Q33" s="23"/>
      <c r="R33" s="23"/>
      <c r="S33" s="25"/>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19">
        <f t="shared" si="1"/>
        <v>0</v>
      </c>
      <c r="BB33" s="19">
        <f t="shared" si="2"/>
        <v>0</v>
      </c>
      <c r="BC33" s="20" t="str">
        <f t="shared" si="3"/>
        <v>INR Zero Only</v>
      </c>
      <c r="IE33" s="22"/>
      <c r="IF33" s="22"/>
      <c r="IG33" s="22"/>
      <c r="IH33" s="22"/>
      <c r="II33" s="22"/>
    </row>
    <row r="34" spans="1:243" s="21" customFormat="1" ht="153">
      <c r="A34" s="54">
        <v>1.22</v>
      </c>
      <c r="B34" s="63" t="s">
        <v>101</v>
      </c>
      <c r="C34" s="67" t="s">
        <v>102</v>
      </c>
      <c r="D34" s="57">
        <v>45</v>
      </c>
      <c r="E34" s="57" t="s">
        <v>52</v>
      </c>
      <c r="F34" s="58"/>
      <c r="G34" s="59"/>
      <c r="H34" s="59"/>
      <c r="I34" s="54" t="s">
        <v>37</v>
      </c>
      <c r="J34" s="60">
        <f t="shared" si="0"/>
        <v>1</v>
      </c>
      <c r="K34" s="59" t="s">
        <v>42</v>
      </c>
      <c r="L34" s="59" t="s">
        <v>8</v>
      </c>
      <c r="M34" s="61"/>
      <c r="N34" s="23"/>
      <c r="O34" s="23"/>
      <c r="P34" s="24"/>
      <c r="Q34" s="23"/>
      <c r="R34" s="23"/>
      <c r="S34" s="25"/>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19">
        <f t="shared" si="1"/>
        <v>0</v>
      </c>
      <c r="BB34" s="19">
        <f t="shared" si="2"/>
        <v>0</v>
      </c>
      <c r="BC34" s="20" t="str">
        <f t="shared" si="3"/>
        <v>INR Zero Only</v>
      </c>
      <c r="IE34" s="22"/>
      <c r="IF34" s="22"/>
      <c r="IG34" s="22"/>
      <c r="IH34" s="22"/>
      <c r="II34" s="22"/>
    </row>
    <row r="35" spans="1:243" s="21" customFormat="1" ht="120">
      <c r="A35" s="54">
        <v>1.23</v>
      </c>
      <c r="B35" s="68" t="s">
        <v>103</v>
      </c>
      <c r="C35" s="67" t="s">
        <v>104</v>
      </c>
      <c r="D35" s="57">
        <v>135</v>
      </c>
      <c r="E35" s="57" t="s">
        <v>52</v>
      </c>
      <c r="F35" s="58"/>
      <c r="G35" s="59"/>
      <c r="H35" s="59"/>
      <c r="I35" s="54" t="s">
        <v>37</v>
      </c>
      <c r="J35" s="60">
        <f t="shared" si="0"/>
        <v>1</v>
      </c>
      <c r="K35" s="59" t="s">
        <v>42</v>
      </c>
      <c r="L35" s="59" t="s">
        <v>8</v>
      </c>
      <c r="M35" s="61"/>
      <c r="N35" s="23"/>
      <c r="O35" s="23"/>
      <c r="P35" s="24"/>
      <c r="Q35" s="23"/>
      <c r="R35" s="23"/>
      <c r="S35" s="25"/>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19">
        <f t="shared" si="1"/>
        <v>0</v>
      </c>
      <c r="BB35" s="19">
        <f t="shared" si="2"/>
        <v>0</v>
      </c>
      <c r="BC35" s="20" t="str">
        <f t="shared" si="3"/>
        <v>INR Zero Only</v>
      </c>
      <c r="IE35" s="22"/>
      <c r="IF35" s="22"/>
      <c r="IG35" s="22"/>
      <c r="IH35" s="22"/>
      <c r="II35" s="22"/>
    </row>
    <row r="36" spans="1:243" s="21" customFormat="1" ht="42" customHeight="1">
      <c r="A36" s="27" t="s">
        <v>40</v>
      </c>
      <c r="B36" s="28"/>
      <c r="C36" s="29"/>
      <c r="D36" s="30"/>
      <c r="E36" s="30"/>
      <c r="F36" s="30"/>
      <c r="G36" s="30"/>
      <c r="H36" s="31"/>
      <c r="I36" s="31"/>
      <c r="J36" s="31"/>
      <c r="K36" s="31"/>
      <c r="L36" s="32"/>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4">
        <f>SUM(BA13:BA35)</f>
        <v>0</v>
      </c>
      <c r="BB36" s="34">
        <f>SUM(BB13:BB35)</f>
        <v>0</v>
      </c>
      <c r="BC36" s="20" t="str">
        <f>SpellNumber($E$2,BB36)</f>
        <v>INR Zero Only</v>
      </c>
      <c r="IE36" s="22">
        <v>4</v>
      </c>
      <c r="IF36" s="22" t="s">
        <v>38</v>
      </c>
      <c r="IG36" s="22" t="s">
        <v>39</v>
      </c>
      <c r="IH36" s="22">
        <v>10</v>
      </c>
      <c r="II36" s="22" t="s">
        <v>36</v>
      </c>
    </row>
    <row r="37" spans="1:243" s="44" customFormat="1" ht="39" customHeight="1" hidden="1">
      <c r="A37" s="28" t="s">
        <v>44</v>
      </c>
      <c r="B37" s="35"/>
      <c r="C37" s="36"/>
      <c r="D37" s="37"/>
      <c r="E37" s="38" t="s">
        <v>41</v>
      </c>
      <c r="F37" s="51"/>
      <c r="G37" s="39"/>
      <c r="H37" s="40"/>
      <c r="I37" s="40"/>
      <c r="J37" s="40"/>
      <c r="K37" s="41"/>
      <c r="L37" s="42"/>
      <c r="M37" s="43"/>
      <c r="O37" s="21"/>
      <c r="P37" s="21"/>
      <c r="Q37" s="21"/>
      <c r="R37" s="21"/>
      <c r="S37" s="21"/>
      <c r="BA37" s="49">
        <f>IF(ISBLANK(F37),0,IF(E37="Excess (+)",ROUND(BA36+(BA36*F37),2),IF(E37="Less (-)",ROUND(BA36+(BA36*F37*(-1)),2),0)))</f>
        <v>0</v>
      </c>
      <c r="BB37" s="50">
        <f>ROUND(BA37,0)</f>
        <v>0</v>
      </c>
      <c r="BC37" s="20" t="str">
        <f>SpellNumber(L37,BB37)</f>
        <v> Zero Only</v>
      </c>
      <c r="IE37" s="45"/>
      <c r="IF37" s="45"/>
      <c r="IG37" s="45"/>
      <c r="IH37" s="45"/>
      <c r="II37" s="45"/>
    </row>
    <row r="38" spans="1:243" s="44" customFormat="1" ht="51" customHeight="1">
      <c r="A38" s="27" t="s">
        <v>43</v>
      </c>
      <c r="B38" s="27"/>
      <c r="C38" s="72" t="str">
        <f>SpellNumber($E$2,BB36)</f>
        <v>INR Zero Only</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E38" s="45"/>
      <c r="IF38" s="45"/>
      <c r="IG38" s="45"/>
      <c r="IH38" s="45"/>
      <c r="II38" s="45"/>
    </row>
    <row r="39" spans="1:243" s="14" customFormat="1" ht="15">
      <c r="A39" s="66" t="s">
        <v>54</v>
      </c>
      <c r="C39" s="46"/>
      <c r="D39" s="46"/>
      <c r="E39" s="46"/>
      <c r="F39" s="46"/>
      <c r="G39" s="46"/>
      <c r="H39" s="46"/>
      <c r="I39" s="46"/>
      <c r="J39" s="46"/>
      <c r="K39" s="46"/>
      <c r="L39" s="46"/>
      <c r="M39" s="46"/>
      <c r="O39" s="46"/>
      <c r="BA39" s="46"/>
      <c r="BC39" s="46"/>
      <c r="IE39" s="15"/>
      <c r="IF39" s="15"/>
      <c r="IG39" s="15"/>
      <c r="IH39" s="15"/>
      <c r="II39" s="15"/>
    </row>
  </sheetData>
  <sheetProtection password="8522" sheet="1"/>
  <mergeCells count="7">
    <mergeCell ref="C38:BC38"/>
    <mergeCell ref="A1:L1"/>
    <mergeCell ref="A4:BC4"/>
    <mergeCell ref="A5:BC5"/>
    <mergeCell ref="A7:BC7"/>
    <mergeCell ref="B8:BC8"/>
    <mergeCell ref="A9:BC9"/>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F13:F35">
      <formula1>0</formula1>
      <formula2>999999999999999</formula2>
    </dataValidation>
    <dataValidation type="decimal" allowBlank="1" showInputMessage="1" showErrorMessage="1" errorTitle="Invalid Entry" error="Only Numeric Values are allowed. " sqref="A33:A35 A13:A15 A17:A19 A21:A23 A25:A27 A29:A31">
      <formula1>0</formula1>
      <formula2>999999999999999</formula2>
    </dataValidation>
    <dataValidation type="list" allowBlank="1" showInputMessage="1" showErrorMessage="1" sqref="L29 L30 L31 L32 L33 L34 L13 L14 L15 L16 L17 L18 L19 L20 L21 L22 L23 L24 L25 L26 L27 L28 L35">
      <formula1>"INR"</formula1>
    </dataValidation>
    <dataValidation type="decimal" allowBlank="1" showInputMessage="1" showErrorMessage="1" promptTitle="Rate Entry" prompt="Please enter VAT charges in Rupees for this item. " errorTitle="Invaid Entry" error="Only Numeric Values are allowed. " sqref="M13:M35">
      <formula1>0</formula1>
      <formula2>999999999999999</formula2>
    </dataValidation>
    <dataValidation allowBlank="1" showInputMessage="1" showErrorMessage="1" promptTitle="Addition / Deduction" prompt="Please Choose the correct One" sqref="J13:J35"/>
    <dataValidation type="list" showInputMessage="1" showErrorMessage="1" sqref="I13:I35">
      <formula1>"Excess(+), Less(-)"</formula1>
    </dataValidation>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type="list" allowBlank="1" showInputMessage="1" showErrorMessage="1" sqref="K13:K35">
      <formula1>"Partial Conversion, Full Conversion"</formula1>
    </dataValidation>
  </dataValidations>
  <printOptions horizontalCentered="1"/>
  <pageMargins left="0.25" right="0.25" top="0.5" bottom="0.5" header="0.3" footer="0.3"/>
  <pageSetup horizontalDpi="600" verticalDpi="600" orientation="landscape" paperSize="9" scale="78" r:id="rId2"/>
  <ignoredErrors>
    <ignoredError sqref="BC36" formula="1"/>
  </ignoredErrors>
  <drawing r:id="rId1"/>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18"/>
  <sheetViews>
    <sheetView showGridLines="0" view="pageBreakPreview" zoomScale="70" zoomScaleNormal="70" zoomScaleSheetLayoutView="70" workbookViewId="0" topLeftCell="A9">
      <selection activeCell="E13" sqref="E13"/>
    </sheetView>
  </sheetViews>
  <sheetFormatPr defaultColWidth="9.140625" defaultRowHeight="15"/>
  <cols>
    <col min="1" max="1" width="10.421875" style="46" customWidth="1"/>
    <col min="2" max="2" width="47.8515625" style="46" customWidth="1"/>
    <col min="3" max="3" width="67.8515625" style="46" hidden="1" customWidth="1"/>
    <col min="4" max="4" width="11.00390625" style="46" customWidth="1"/>
    <col min="5" max="5" width="11.7109375" style="46" customWidth="1"/>
    <col min="6" max="6" width="14.421875" style="46" hidden="1" customWidth="1"/>
    <col min="7" max="7" width="14.140625" style="46" hidden="1" customWidth="1"/>
    <col min="8" max="9" width="12.140625" style="46" hidden="1" customWidth="1"/>
    <col min="10" max="10" width="9.00390625" style="46" hidden="1" customWidth="1"/>
    <col min="11" max="11" width="19.57421875" style="46" hidden="1" customWidth="1"/>
    <col min="12" max="12" width="14.28125" style="46" hidden="1" customWidth="1"/>
    <col min="13" max="13" width="16.28125" style="46" customWidth="1"/>
    <col min="14" max="14" width="15.28125" style="47" hidden="1" customWidth="1"/>
    <col min="15" max="15" width="14.28125" style="46" hidden="1" customWidth="1"/>
    <col min="16" max="16" width="17.281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2.8515625" style="46" customWidth="1"/>
    <col min="54" max="54" width="18.8515625" style="46" hidden="1" customWidth="1"/>
    <col min="55" max="55" width="43.57421875" style="46" customWidth="1"/>
    <col min="56" max="238" width="9.140625" style="46" customWidth="1"/>
    <col min="239" max="243" width="9.140625" style="48" customWidth="1"/>
    <col min="244" max="16384" width="9.140625" style="46"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4</v>
      </c>
      <c r="B2" s="4" t="s">
        <v>5</v>
      </c>
      <c r="C2" s="52" t="s">
        <v>6</v>
      </c>
      <c r="D2" s="52" t="s">
        <v>7</v>
      </c>
      <c r="E2" s="4" t="s">
        <v>8</v>
      </c>
      <c r="J2" s="5"/>
      <c r="K2" s="5"/>
      <c r="L2" s="5"/>
      <c r="O2" s="2"/>
      <c r="P2" s="2"/>
      <c r="Q2" s="3"/>
    </row>
    <row r="3" spans="1:243" s="1" customFormat="1" ht="30" customHeight="1" hidden="1">
      <c r="A3" s="1" t="s">
        <v>9</v>
      </c>
      <c r="C3" s="1" t="s">
        <v>10</v>
      </c>
      <c r="IE3" s="3"/>
      <c r="IF3" s="3"/>
      <c r="IG3" s="3"/>
      <c r="IH3" s="3"/>
      <c r="II3" s="3"/>
    </row>
    <row r="4" spans="1:243" s="6" customFormat="1" ht="22.5"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15" customHeight="1">
      <c r="A5" s="77" t="s">
        <v>105</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24" customHeight="1">
      <c r="A6" s="53" t="s">
        <v>53</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IE6" s="7"/>
      <c r="IF6" s="7"/>
      <c r="IG6" s="7"/>
      <c r="IH6" s="7"/>
      <c r="II6" s="7"/>
    </row>
    <row r="7" spans="1:243" s="6" customFormat="1" ht="29.25" customHeight="1" hidden="1">
      <c r="A7" s="78" t="s">
        <v>11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35.25" customHeight="1">
      <c r="A8" s="8" t="s">
        <v>12</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2.25" customHeight="1">
      <c r="A9" s="82" t="s">
        <v>110</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4" customFormat="1" ht="18.75" customHeight="1">
      <c r="A10" s="13" t="s">
        <v>13</v>
      </c>
      <c r="B10" s="13" t="s">
        <v>14</v>
      </c>
      <c r="C10" s="13" t="s">
        <v>14</v>
      </c>
      <c r="D10" s="13" t="s">
        <v>13</v>
      </c>
      <c r="E10" s="13" t="s">
        <v>14</v>
      </c>
      <c r="F10" s="13" t="s">
        <v>15</v>
      </c>
      <c r="G10" s="13" t="s">
        <v>15</v>
      </c>
      <c r="H10" s="13" t="s">
        <v>16</v>
      </c>
      <c r="I10" s="13" t="s">
        <v>14</v>
      </c>
      <c r="J10" s="13" t="s">
        <v>13</v>
      </c>
      <c r="K10" s="13" t="s">
        <v>17</v>
      </c>
      <c r="L10" s="13" t="s">
        <v>14</v>
      </c>
      <c r="M10" s="13" t="s">
        <v>13</v>
      </c>
      <c r="N10" s="13" t="s">
        <v>15</v>
      </c>
      <c r="O10" s="13" t="s">
        <v>15</v>
      </c>
      <c r="P10" s="13" t="s">
        <v>15</v>
      </c>
      <c r="Q10" s="13" t="s">
        <v>15</v>
      </c>
      <c r="R10" s="13" t="s">
        <v>16</v>
      </c>
      <c r="S10" s="13" t="s">
        <v>16</v>
      </c>
      <c r="T10" s="13" t="s">
        <v>15</v>
      </c>
      <c r="U10" s="13" t="s">
        <v>15</v>
      </c>
      <c r="V10" s="13" t="s">
        <v>15</v>
      </c>
      <c r="W10" s="13" t="s">
        <v>15</v>
      </c>
      <c r="X10" s="13" t="s">
        <v>16</v>
      </c>
      <c r="Y10" s="13" t="s">
        <v>16</v>
      </c>
      <c r="Z10" s="13" t="s">
        <v>15</v>
      </c>
      <c r="AA10" s="13" t="s">
        <v>15</v>
      </c>
      <c r="AB10" s="13" t="s">
        <v>15</v>
      </c>
      <c r="AC10" s="13" t="s">
        <v>15</v>
      </c>
      <c r="AD10" s="13" t="s">
        <v>16</v>
      </c>
      <c r="AE10" s="13" t="s">
        <v>16</v>
      </c>
      <c r="AF10" s="13" t="s">
        <v>15</v>
      </c>
      <c r="AG10" s="13" t="s">
        <v>15</v>
      </c>
      <c r="AH10" s="13" t="s">
        <v>15</v>
      </c>
      <c r="AI10" s="13" t="s">
        <v>15</v>
      </c>
      <c r="AJ10" s="13" t="s">
        <v>16</v>
      </c>
      <c r="AK10" s="13" t="s">
        <v>16</v>
      </c>
      <c r="AL10" s="13" t="s">
        <v>15</v>
      </c>
      <c r="AM10" s="13" t="s">
        <v>15</v>
      </c>
      <c r="AN10" s="13" t="s">
        <v>15</v>
      </c>
      <c r="AO10" s="13" t="s">
        <v>15</v>
      </c>
      <c r="AP10" s="13" t="s">
        <v>16</v>
      </c>
      <c r="AQ10" s="13" t="s">
        <v>16</v>
      </c>
      <c r="AR10" s="13" t="s">
        <v>15</v>
      </c>
      <c r="AS10" s="13" t="s">
        <v>15</v>
      </c>
      <c r="AT10" s="13" t="s">
        <v>13</v>
      </c>
      <c r="AU10" s="13" t="s">
        <v>13</v>
      </c>
      <c r="AV10" s="13" t="s">
        <v>16</v>
      </c>
      <c r="AW10" s="13" t="s">
        <v>16</v>
      </c>
      <c r="AX10" s="13" t="s">
        <v>13</v>
      </c>
      <c r="AY10" s="13" t="s">
        <v>13</v>
      </c>
      <c r="AZ10" s="13" t="s">
        <v>18</v>
      </c>
      <c r="BA10" s="13" t="s">
        <v>13</v>
      </c>
      <c r="BB10" s="13" t="s">
        <v>13</v>
      </c>
      <c r="BC10" s="13" t="s">
        <v>14</v>
      </c>
      <c r="IE10" s="15"/>
      <c r="IF10" s="15"/>
      <c r="IG10" s="15"/>
      <c r="IH10" s="15"/>
      <c r="II10" s="15"/>
    </row>
    <row r="11" spans="1:243" s="14" customFormat="1" ht="84" customHeight="1">
      <c r="A11" s="13" t="s">
        <v>0</v>
      </c>
      <c r="B11" s="13" t="s">
        <v>19</v>
      </c>
      <c r="C11" s="13" t="s">
        <v>1</v>
      </c>
      <c r="D11" s="13" t="s">
        <v>20</v>
      </c>
      <c r="E11" s="13" t="s">
        <v>21</v>
      </c>
      <c r="F11" s="13" t="s">
        <v>2</v>
      </c>
      <c r="G11" s="13"/>
      <c r="H11" s="13"/>
      <c r="I11" s="13" t="s">
        <v>22</v>
      </c>
      <c r="J11" s="13" t="s">
        <v>23</v>
      </c>
      <c r="K11" s="13" t="s">
        <v>24</v>
      </c>
      <c r="L11" s="13" t="s">
        <v>25</v>
      </c>
      <c r="M11" s="16" t="s">
        <v>26</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45</v>
      </c>
      <c r="BB11" s="17" t="s">
        <v>34</v>
      </c>
      <c r="BC11" s="17" t="s">
        <v>35</v>
      </c>
      <c r="IE11" s="15"/>
      <c r="IF11" s="15"/>
      <c r="IG11" s="15"/>
      <c r="IH11" s="15"/>
      <c r="II11" s="15"/>
    </row>
    <row r="12" spans="1:243" s="14" customFormat="1" ht="15.75" customHeight="1">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54</v>
      </c>
      <c r="BC12" s="18">
        <v>7</v>
      </c>
      <c r="IE12" s="15"/>
      <c r="IF12" s="15"/>
      <c r="IG12" s="15"/>
      <c r="IH12" s="15"/>
      <c r="II12" s="15"/>
    </row>
    <row r="13" spans="1:243" s="21" customFormat="1" ht="106.5" customHeight="1">
      <c r="A13" s="55">
        <v>1.01</v>
      </c>
      <c r="B13" s="69" t="s">
        <v>106</v>
      </c>
      <c r="C13" s="70" t="s">
        <v>107</v>
      </c>
      <c r="D13" s="57">
        <v>100</v>
      </c>
      <c r="E13" s="57" t="s">
        <v>74</v>
      </c>
      <c r="F13" s="58"/>
      <c r="G13" s="59"/>
      <c r="H13" s="59"/>
      <c r="I13" s="54" t="s">
        <v>37</v>
      </c>
      <c r="J13" s="60">
        <f>IF(I13="Less(-)",-1,1)</f>
        <v>1</v>
      </c>
      <c r="K13" s="59" t="s">
        <v>42</v>
      </c>
      <c r="L13" s="59" t="s">
        <v>8</v>
      </c>
      <c r="M13" s="61"/>
      <c r="N13" s="23"/>
      <c r="O13" s="23"/>
      <c r="P13" s="24"/>
      <c r="Q13" s="23"/>
      <c r="R13" s="23"/>
      <c r="S13" s="25"/>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19">
        <f>total_amount_ba($B$2,$D$2,D13,F13,J13,K13,M13)</f>
        <v>0</v>
      </c>
      <c r="BB13" s="19">
        <f>BA13+SUM(N13:AZ13)</f>
        <v>0</v>
      </c>
      <c r="BC13" s="20" t="str">
        <f>SpellNumber(L13,BB13)</f>
        <v>INR Zero Only</v>
      </c>
      <c r="IE13" s="22"/>
      <c r="IF13" s="22"/>
      <c r="IG13" s="22"/>
      <c r="IH13" s="22"/>
      <c r="II13" s="22"/>
    </row>
    <row r="14" spans="1:243" s="21" customFormat="1" ht="229.5">
      <c r="A14" s="54">
        <v>1.02</v>
      </c>
      <c r="B14" s="69" t="s">
        <v>108</v>
      </c>
      <c r="C14" s="70" t="s">
        <v>109</v>
      </c>
      <c r="D14" s="57">
        <v>100</v>
      </c>
      <c r="E14" s="57" t="s">
        <v>74</v>
      </c>
      <c r="F14" s="58"/>
      <c r="G14" s="59"/>
      <c r="H14" s="59"/>
      <c r="I14" s="54" t="s">
        <v>37</v>
      </c>
      <c r="J14" s="60">
        <f>IF(I14="Less(-)",-1,1)</f>
        <v>1</v>
      </c>
      <c r="K14" s="59" t="s">
        <v>42</v>
      </c>
      <c r="L14" s="59" t="s">
        <v>8</v>
      </c>
      <c r="M14" s="61"/>
      <c r="N14" s="23"/>
      <c r="O14" s="23"/>
      <c r="P14" s="24"/>
      <c r="Q14" s="23"/>
      <c r="R14" s="23"/>
      <c r="S14" s="25"/>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19">
        <f>total_amount_ba($B$2,$D$2,D14,F14,J14,K14,M14)</f>
        <v>0</v>
      </c>
      <c r="BB14" s="19">
        <f>BA14+SUM(N14:AZ14)</f>
        <v>0</v>
      </c>
      <c r="BC14" s="20" t="str">
        <f>SpellNumber(L14,BB14)</f>
        <v>INR Zero Only</v>
      </c>
      <c r="IE14" s="22"/>
      <c r="IF14" s="22"/>
      <c r="IG14" s="22"/>
      <c r="IH14" s="22"/>
      <c r="II14" s="22"/>
    </row>
    <row r="15" spans="1:243" s="21" customFormat="1" ht="42" customHeight="1">
      <c r="A15" s="27" t="s">
        <v>40</v>
      </c>
      <c r="B15" s="28"/>
      <c r="C15" s="29"/>
      <c r="D15" s="30"/>
      <c r="E15" s="30"/>
      <c r="F15" s="30"/>
      <c r="G15" s="30"/>
      <c r="H15" s="31"/>
      <c r="I15" s="31"/>
      <c r="J15" s="31"/>
      <c r="K15" s="31"/>
      <c r="L15" s="32"/>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4">
        <f>SUM(BA13:BA14)</f>
        <v>0</v>
      </c>
      <c r="BB15" s="34">
        <f>SUM(BB13:BB14)</f>
        <v>0</v>
      </c>
      <c r="BC15" s="20" t="str">
        <f>SpellNumber($E$2,BB15)</f>
        <v>INR Zero Only</v>
      </c>
      <c r="IE15" s="22">
        <v>4</v>
      </c>
      <c r="IF15" s="22" t="s">
        <v>38</v>
      </c>
      <c r="IG15" s="22" t="s">
        <v>39</v>
      </c>
      <c r="IH15" s="22">
        <v>10</v>
      </c>
      <c r="II15" s="22" t="s">
        <v>36</v>
      </c>
    </row>
    <row r="16" spans="1:243" s="44" customFormat="1" ht="39" customHeight="1" hidden="1">
      <c r="A16" s="71" t="s">
        <v>44</v>
      </c>
      <c r="B16" s="35"/>
      <c r="C16" s="36"/>
      <c r="D16" s="37"/>
      <c r="E16" s="38" t="s">
        <v>41</v>
      </c>
      <c r="F16" s="51"/>
      <c r="G16" s="39"/>
      <c r="H16" s="40"/>
      <c r="I16" s="40"/>
      <c r="J16" s="40"/>
      <c r="K16" s="41"/>
      <c r="L16" s="42"/>
      <c r="M16" s="43"/>
      <c r="O16" s="21"/>
      <c r="P16" s="21"/>
      <c r="Q16" s="21"/>
      <c r="R16" s="21"/>
      <c r="S16" s="21"/>
      <c r="BA16" s="49">
        <f>IF(ISBLANK(F16),0,IF(E16="Excess (+)",ROUND(BA15+(BA15*F16),2),IF(E16="Less (-)",ROUND(BA15+(BA15*F16*(-1)),2),0)))</f>
        <v>0</v>
      </c>
      <c r="BB16" s="50">
        <f>ROUND(BA16,0)</f>
        <v>0</v>
      </c>
      <c r="BC16" s="20" t="str">
        <f>SpellNumber(L16,BB16)</f>
        <v> Zero Only</v>
      </c>
      <c r="IE16" s="45"/>
      <c r="IF16" s="45"/>
      <c r="IG16" s="45"/>
      <c r="IH16" s="45"/>
      <c r="II16" s="45"/>
    </row>
    <row r="17" spans="1:243" s="44" customFormat="1" ht="51" customHeight="1">
      <c r="A17" s="27" t="s">
        <v>43</v>
      </c>
      <c r="B17" s="27"/>
      <c r="C17" s="72" t="str">
        <f>SpellNumber($E$2,BB15)</f>
        <v>INR Zero Only</v>
      </c>
      <c r="D17" s="73"/>
      <c r="E17" s="85"/>
      <c r="F17" s="85"/>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E17" s="45"/>
      <c r="IF17" s="45"/>
      <c r="IG17" s="45"/>
      <c r="IH17" s="45"/>
      <c r="II17" s="45"/>
    </row>
    <row r="18" ht="15">
      <c r="A18" s="66"/>
    </row>
  </sheetData>
  <sheetProtection password="8522" sheet="1"/>
  <mergeCells count="7">
    <mergeCell ref="C17:BC17"/>
    <mergeCell ref="A1:L1"/>
    <mergeCell ref="A4:BC4"/>
    <mergeCell ref="A5:BC5"/>
    <mergeCell ref="A7:BC7"/>
    <mergeCell ref="B8:BC8"/>
    <mergeCell ref="A9:BC9"/>
  </mergeCells>
  <dataValidations count="19">
    <dataValidation type="list" allowBlank="1" showInputMessage="1" showErrorMessage="1" sqref="K13:K1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list" allowBlank="1" showInputMessage="1" showErrorMessage="1" sqref="L15 L13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s>
  <printOptions horizontalCentered="1"/>
  <pageMargins left="0.25" right="0.25" top="0.5" bottom="0.5" header="0.3" footer="0.3"/>
  <pageSetup horizontalDpi="600" verticalDpi="600" orientation="landscape" paperSize="9" scale="78" r:id="rId2"/>
  <ignoredErrors>
    <ignoredError sqref="BC15" formula="1"/>
  </ignoredErrors>
  <drawing r:id="rId1"/>
</worksheet>
</file>

<file path=xl/worksheets/sheet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4" sqref="J4"/>
    </sheetView>
  </sheetViews>
  <sheetFormatPr defaultColWidth="9.140625" defaultRowHeight="15"/>
  <sheetData>
    <row r="6" spans="5:11" ht="15">
      <c r="E6" s="86" t="s">
        <v>3</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ILA SHARMA</cp:lastModifiedBy>
  <cp:lastPrinted>2017-08-31T12:22:36Z</cp:lastPrinted>
  <dcterms:created xsi:type="dcterms:W3CDTF">2009-01-30T06:42:42Z</dcterms:created>
  <dcterms:modified xsi:type="dcterms:W3CDTF">2017-09-09T03:30:47Z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