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<sst xmlns="http://schemas.openxmlformats.org/spreadsheetml/2006/main" count="137" uniqueCount="64">
  <si>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</si>
  <si>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</si>
  <si>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</si>
  <si>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</si>
  <si>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</si>
  <si>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</si>
  <si>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</si>
  <si>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</si>
  <si>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</si>
  <si>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</si>
  <si>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</si>
  <si>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</si>
  <si>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</si>
  <si>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</si>
  <si>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</si>
  <si>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</si>
  <si>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</si>
  <si>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</si>
  <si>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</si>
  <si>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</si>
  <si>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</si>
  <si>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</si>
  <si>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</si>
  <si>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</si>
  <si>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</si>
  <si>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</si>
  <si>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</si>
  <si>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</si>
  <si>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</si>
  <si>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</si>
  <si>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</si>
  <si>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</si>
  <si>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</si>
  <si>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</si>
  <si>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</si>
  <si>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</si>
  <si>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</si>
  <si>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</si>
  <si>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</si>
  <si>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</si>
  <si>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</si>
  <si>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</si>
  <si>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</si>
  <si>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</si>
  <si>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</si>
  <si>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</si>
  <si>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</si>
  <si>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</si>
  <si>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</si>
  <si>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</si>
  <si>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</si>
  <si>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</si>
  <si>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</si>
  <si>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</si>
  <si>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Tender Inviting Authority: CEO, USCL</t>
  </si>
  <si>
    <t>Name of Work: Construction of Ten (10 Nos) Cycle Stand in the Udaipur Town.</t>
  </si>
  <si>
    <t>Contract No:  NON BSR</t>
  </si>
  <si>
    <t>CRCR (0.8 mm) Powder coated sheet TOP &amp; Back side</t>
  </si>
  <si>
    <t>Front Mesh shutter (MS) - Roll down central locking</t>
  </si>
  <si>
    <t>Side FRP sheets - frosted vision - Class 1</t>
  </si>
  <si>
    <t>Front Signage - water Proof vinyl Printed</t>
  </si>
  <si>
    <t>Construction of 10 Cycle stand cabin of dimensions as follows :- 
Height 3000 mm x 4000 width x 3000 depth 
M.S. Structure with powder coating and Hardware</t>
  </si>
  <si>
    <t>Kg</t>
  </si>
  <si>
    <t>Sqmt</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</si>
</sst>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4"/>
      <color indexed="8"/>
      <name val="Calibri"/>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172" fontId="2" fillId="33" borderId="13" xfId="57" applyNumberFormat="1" applyFont="1" applyFill="1" applyBorder="1" applyAlignment="1" applyProtection="1">
      <alignment horizontal="right" vertical="top"/>
      <protection locked="0"/>
    </xf>
    <xf numFmtId="0" fontId="61"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43" fillId="0" borderId="13" xfId="58" applyNumberFormat="1" applyFont="1" applyFill="1" applyBorder="1" applyAlignment="1">
      <alignment horizontal="center" vertical="top"/>
      <protection/>
    </xf>
    <xf numFmtId="0" fontId="71" fillId="0" borderId="0" xfId="0" applyFont="1" applyFill="1" applyAlignment="1">
      <alignment horizontal="justify" vertical="top" wrapText="1"/>
    </xf>
    <xf numFmtId="0" fontId="71" fillId="0" borderId="13" xfId="0" applyFont="1" applyFill="1" applyBorder="1" applyAlignment="1">
      <alignment horizontal="justify"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2543175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zoomScale="73" zoomScaleNormal="73" zoomScalePageLayoutView="0" workbookViewId="0" topLeftCell="A1">
      <selection activeCell="B13" sqref="B13"/>
    </sheetView>
  </sheetViews>
  <sheetFormatPr defaultColWidth="9.140625" defaultRowHeight="15"/>
  <cols>
    <col min="1" max="1" width="8.421875" style="51" customWidth="1"/>
    <col min="2" max="2" width="42.7109375" style="51" customWidth="1"/>
    <col min="3" max="3" width="10.140625" style="51" hidden="1" customWidth="1"/>
    <col min="4" max="4" width="13.00390625" style="51" customWidth="1"/>
    <col min="5" max="5" width="9.00390625" style="51" customWidth="1"/>
    <col min="6" max="6" width="13.28125" style="5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7.281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17.140625" style="51" customWidth="1"/>
    <col min="54" max="54" width="18.8515625" style="51" hidden="1" customWidth="1"/>
    <col min="55" max="55" width="43.57421875" style="51" hidden="1" customWidth="1"/>
    <col min="56" max="238" width="9.140625" style="51" customWidth="1"/>
    <col min="239" max="243" width="9.140625" style="53" customWidth="1"/>
    <col min="244" max="16384" width="9.140625" style="51" customWidth="1"/>
  </cols>
  <sheetData>
    <row r="1" spans="1:243" s="1" customFormat="1" ht="25.5" customHeight="1">
      <c r="A1" s="67" t="str">
        <f>B2&amp;" BoQ"</f>
        <v>Item Rate BoQ</v>
      </c>
      <c r="B1" s="67"/>
      <c r="C1" s="67"/>
      <c r="D1" s="67"/>
      <c r="E1" s="67"/>
      <c r="F1" s="67"/>
      <c r="G1" s="67"/>
      <c r="H1" s="67"/>
      <c r="I1" s="67"/>
      <c r="J1" s="67"/>
      <c r="K1" s="67"/>
      <c r="L1" s="67"/>
      <c r="O1" s="2"/>
      <c r="P1" s="2"/>
      <c r="Q1" s="3"/>
      <c r="IE1" s="3"/>
      <c r="IF1" s="3"/>
      <c r="IG1" s="3"/>
      <c r="IH1" s="3"/>
      <c r="II1" s="3"/>
    </row>
    <row r="2" spans="1:17" s="1" customFormat="1" ht="25.5" customHeight="1" hidden="1">
      <c r="A2" s="4" t="s">
        <v>4</v>
      </c>
      <c r="B2" s="4" t="s">
        <v>5</v>
      </c>
      <c r="C2" s="58" t="s">
        <v>6</v>
      </c>
      <c r="D2" s="58"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68" t="s">
        <v>54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7"/>
      <c r="IF4" s="7"/>
      <c r="IG4" s="7"/>
      <c r="IH4" s="7"/>
      <c r="II4" s="7"/>
    </row>
    <row r="5" spans="1:243" s="6" customFormat="1" ht="30.75" customHeight="1">
      <c r="A5" s="68" t="s">
        <v>55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7"/>
      <c r="IF5" s="7"/>
      <c r="IG5" s="7"/>
      <c r="IH5" s="7"/>
      <c r="II5" s="7"/>
    </row>
    <row r="6" spans="1:243" s="6" customFormat="1" ht="30.75" customHeight="1">
      <c r="A6" s="68" t="s">
        <v>56</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7"/>
      <c r="IF6" s="7"/>
      <c r="IG6" s="7"/>
      <c r="IH6" s="7"/>
      <c r="II6" s="7"/>
    </row>
    <row r="7" spans="1:243" s="6" customFormat="1" ht="29.25" customHeight="1" hidden="1">
      <c r="A7" s="69" t="s">
        <v>11</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7"/>
      <c r="IF7" s="7"/>
      <c r="IG7" s="7"/>
      <c r="IH7" s="7"/>
      <c r="II7" s="7"/>
    </row>
    <row r="8" spans="1:243" s="9" customFormat="1" ht="38.25" customHeight="1">
      <c r="A8" s="8" t="s">
        <v>12</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10"/>
      <c r="IF8" s="10"/>
      <c r="IG8" s="10"/>
      <c r="IH8" s="10"/>
      <c r="II8" s="10"/>
    </row>
    <row r="9" spans="1:243" s="11" customFormat="1" ht="61.5" customHeight="1">
      <c r="A9" s="61" t="s">
        <v>13</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3"/>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94.5" customHeight="1">
      <c r="A11" s="13" t="s">
        <v>0</v>
      </c>
      <c r="B11" s="13" t="s">
        <v>20</v>
      </c>
      <c r="C11" s="13" t="s">
        <v>1</v>
      </c>
      <c r="D11" s="13" t="s">
        <v>21</v>
      </c>
      <c r="E11" s="13" t="s">
        <v>22</v>
      </c>
      <c r="F11" s="13" t="s">
        <v>2</v>
      </c>
      <c r="G11" s="13"/>
      <c r="H11" s="13"/>
      <c r="I11" s="13" t="s">
        <v>23</v>
      </c>
      <c r="J11" s="13" t="s">
        <v>24</v>
      </c>
      <c r="K11" s="13" t="s">
        <v>25</v>
      </c>
      <c r="L11" s="13" t="s">
        <v>26</v>
      </c>
      <c r="M11" s="16" t="s">
        <v>27</v>
      </c>
      <c r="N11" s="13" t="s">
        <v>28</v>
      </c>
      <c r="O11" s="13" t="s">
        <v>29</v>
      </c>
      <c r="P11" s="13" t="s">
        <v>30</v>
      </c>
      <c r="Q11" s="13" t="s">
        <v>31</v>
      </c>
      <c r="R11" s="13"/>
      <c r="S11" s="13"/>
      <c r="T11" s="13" t="s">
        <v>32</v>
      </c>
      <c r="U11" s="13" t="s">
        <v>33</v>
      </c>
      <c r="V11" s="13" t="s">
        <v>34</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35</v>
      </c>
      <c r="BB11" s="17" t="s">
        <v>36</v>
      </c>
      <c r="BC11" s="17" t="s">
        <v>37</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135" customHeight="1">
      <c r="A13" s="19">
        <v>1</v>
      </c>
      <c r="B13" s="75" t="s">
        <v>61</v>
      </c>
      <c r="C13" s="20"/>
      <c r="D13" s="74">
        <v>3000</v>
      </c>
      <c r="E13" s="74" t="s">
        <v>62</v>
      </c>
      <c r="F13" s="74"/>
      <c r="G13" s="28"/>
      <c r="H13" s="22"/>
      <c r="I13" s="21" t="s">
        <v>41</v>
      </c>
      <c r="J13" s="23">
        <f>IF(I13="Less(-)",-1,1)</f>
        <v>1</v>
      </c>
      <c r="K13" s="24" t="s">
        <v>51</v>
      </c>
      <c r="L13" s="24" t="s">
        <v>8</v>
      </c>
      <c r="M13" s="57"/>
      <c r="N13" s="29"/>
      <c r="O13" s="29"/>
      <c r="P13" s="30"/>
      <c r="Q13" s="29"/>
      <c r="R13" s="29"/>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9">
        <f>total_amount_ba($B$2,$D$2,D13,F13,J13,K13,M13)</f>
        <v>0</v>
      </c>
      <c r="BB13" s="59">
        <f>BA13+SUM(N13:AZ13)</f>
        <v>0</v>
      </c>
      <c r="BC13" s="25" t="str">
        <f>SpellNumber(L13,BB13)</f>
        <v>INR Zero Only</v>
      </c>
      <c r="IE13" s="27">
        <v>1.01</v>
      </c>
      <c r="IF13" s="27" t="s">
        <v>42</v>
      </c>
      <c r="IG13" s="27" t="s">
        <v>39</v>
      </c>
      <c r="IH13" s="27">
        <v>123.223</v>
      </c>
      <c r="II13" s="27" t="s">
        <v>40</v>
      </c>
    </row>
    <row r="14" spans="1:243" s="26" customFormat="1" ht="37.5">
      <c r="A14" s="19">
        <v>2</v>
      </c>
      <c r="B14" s="76" t="s">
        <v>57</v>
      </c>
      <c r="C14" s="20"/>
      <c r="D14" s="74">
        <v>2000</v>
      </c>
      <c r="E14" s="74" t="s">
        <v>62</v>
      </c>
      <c r="F14" s="74"/>
      <c r="G14" s="28"/>
      <c r="H14" s="28"/>
      <c r="I14" s="21" t="s">
        <v>41</v>
      </c>
      <c r="J14" s="23">
        <f>IF(I14="Less(-)",-1,1)</f>
        <v>1</v>
      </c>
      <c r="K14" s="24" t="s">
        <v>51</v>
      </c>
      <c r="L14" s="24" t="s">
        <v>8</v>
      </c>
      <c r="M14" s="57"/>
      <c r="N14" s="29"/>
      <c r="O14" s="29"/>
      <c r="P14" s="30"/>
      <c r="Q14" s="29"/>
      <c r="R14" s="29"/>
      <c r="S14" s="31"/>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59">
        <f>total_amount_ba($B$2,$D$2,D14,F14,J14,K14,M14)</f>
        <v>0</v>
      </c>
      <c r="BB14" s="59">
        <f>BA14+SUM(N14:AZ14)</f>
        <v>0</v>
      </c>
      <c r="BC14" s="25" t="str">
        <f>SpellNumber(L14,BB14)</f>
        <v>INR Zero Only</v>
      </c>
      <c r="IE14" s="27">
        <v>1.02</v>
      </c>
      <c r="IF14" s="27" t="s">
        <v>43</v>
      </c>
      <c r="IG14" s="27" t="s">
        <v>44</v>
      </c>
      <c r="IH14" s="27">
        <v>213</v>
      </c>
      <c r="II14" s="27" t="s">
        <v>40</v>
      </c>
    </row>
    <row r="15" spans="1:243" s="26" customFormat="1" ht="37.5">
      <c r="A15" s="19">
        <v>3</v>
      </c>
      <c r="B15" s="76" t="s">
        <v>58</v>
      </c>
      <c r="C15" s="20"/>
      <c r="D15" s="74">
        <v>133</v>
      </c>
      <c r="E15" s="74" t="s">
        <v>63</v>
      </c>
      <c r="F15" s="74"/>
      <c r="G15" s="28"/>
      <c r="H15" s="28"/>
      <c r="I15" s="21" t="s">
        <v>41</v>
      </c>
      <c r="J15" s="23">
        <f>IF(I15="Less(-)",-1,1)</f>
        <v>1</v>
      </c>
      <c r="K15" s="24" t="s">
        <v>51</v>
      </c>
      <c r="L15" s="24" t="s">
        <v>8</v>
      </c>
      <c r="M15" s="57"/>
      <c r="N15" s="29"/>
      <c r="O15" s="29"/>
      <c r="P15" s="30"/>
      <c r="Q15" s="29"/>
      <c r="R15" s="29"/>
      <c r="S15" s="31"/>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59">
        <f>total_amount_ba($B$2,$D$2,D15,F15,J15,K15,M15)</f>
        <v>0</v>
      </c>
      <c r="BB15" s="59">
        <f>BA15+SUM(N15:AZ15)</f>
        <v>0</v>
      </c>
      <c r="BC15" s="25" t="str">
        <f>SpellNumber(L15,BB15)</f>
        <v>INR Zero Only</v>
      </c>
      <c r="IE15" s="27">
        <v>2</v>
      </c>
      <c r="IF15" s="27" t="s">
        <v>38</v>
      </c>
      <c r="IG15" s="27" t="s">
        <v>45</v>
      </c>
      <c r="IH15" s="27">
        <v>10</v>
      </c>
      <c r="II15" s="27" t="s">
        <v>40</v>
      </c>
    </row>
    <row r="16" spans="1:243" s="26" customFormat="1" ht="40.5" customHeight="1">
      <c r="A16" s="19">
        <v>4</v>
      </c>
      <c r="B16" s="76" t="s">
        <v>59</v>
      </c>
      <c r="C16" s="20"/>
      <c r="D16" s="74">
        <v>175</v>
      </c>
      <c r="E16" s="74" t="s">
        <v>63</v>
      </c>
      <c r="F16" s="74"/>
      <c r="G16" s="28"/>
      <c r="H16" s="28"/>
      <c r="I16" s="21" t="s">
        <v>41</v>
      </c>
      <c r="J16" s="23">
        <f>IF(I16="Less(-)",-1,1)</f>
        <v>1</v>
      </c>
      <c r="K16" s="24" t="s">
        <v>51</v>
      </c>
      <c r="L16" s="24" t="s">
        <v>8</v>
      </c>
      <c r="M16" s="57"/>
      <c r="N16" s="29"/>
      <c r="O16" s="29"/>
      <c r="P16" s="30"/>
      <c r="Q16" s="29"/>
      <c r="R16" s="29"/>
      <c r="S16" s="3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9">
        <f>total_amount_ba($B$2,$D$2,D16,F16,J16,K16,M16)</f>
        <v>0</v>
      </c>
      <c r="BB16" s="59">
        <f>BA16+SUM(N16:AZ16)</f>
        <v>0</v>
      </c>
      <c r="BC16" s="25" t="str">
        <f>SpellNumber(L16,BB16)</f>
        <v>INR Zero Only</v>
      </c>
      <c r="IE16" s="27">
        <v>3</v>
      </c>
      <c r="IF16" s="27" t="s">
        <v>46</v>
      </c>
      <c r="IG16" s="27" t="s">
        <v>47</v>
      </c>
      <c r="IH16" s="27">
        <v>10</v>
      </c>
      <c r="II16" s="27" t="s">
        <v>40</v>
      </c>
    </row>
    <row r="17" spans="1:243" s="26" customFormat="1" ht="37.5">
      <c r="A17" s="19">
        <v>5</v>
      </c>
      <c r="B17" s="76" t="s">
        <v>60</v>
      </c>
      <c r="C17" s="20"/>
      <c r="D17" s="74">
        <v>27</v>
      </c>
      <c r="E17" s="74" t="s">
        <v>63</v>
      </c>
      <c r="F17" s="74"/>
      <c r="G17" s="28"/>
      <c r="H17" s="28"/>
      <c r="I17" s="21" t="s">
        <v>41</v>
      </c>
      <c r="J17" s="23">
        <f>IF(I17="Less(-)",-1,1)</f>
        <v>1</v>
      </c>
      <c r="K17" s="24" t="s">
        <v>51</v>
      </c>
      <c r="L17" s="24" t="s">
        <v>8</v>
      </c>
      <c r="M17" s="57"/>
      <c r="N17" s="29"/>
      <c r="O17" s="29"/>
      <c r="P17" s="30"/>
      <c r="Q17" s="29"/>
      <c r="R17" s="29"/>
      <c r="S17" s="31"/>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59">
        <f>total_amount_ba($B$2,$D$2,D17,F17,J17,K17,M17)</f>
        <v>0</v>
      </c>
      <c r="BB17" s="59">
        <f>BA17+SUM(N17:AZ17)</f>
        <v>0</v>
      </c>
      <c r="BC17" s="25" t="str">
        <f>SpellNumber(L17,BB17)</f>
        <v>INR Zero Only</v>
      </c>
      <c r="IE17" s="27">
        <v>1.01</v>
      </c>
      <c r="IF17" s="27" t="s">
        <v>42</v>
      </c>
      <c r="IG17" s="27" t="s">
        <v>39</v>
      </c>
      <c r="IH17" s="27">
        <v>123.223</v>
      </c>
      <c r="II17" s="27" t="s">
        <v>40</v>
      </c>
    </row>
    <row r="18" spans="1:243" s="26" customFormat="1" ht="33" customHeight="1">
      <c r="A18" s="33" t="s">
        <v>49</v>
      </c>
      <c r="B18" s="34"/>
      <c r="C18" s="35"/>
      <c r="D18" s="36"/>
      <c r="E18" s="36"/>
      <c r="F18" s="36"/>
      <c r="G18" s="36"/>
      <c r="H18" s="37"/>
      <c r="I18" s="37"/>
      <c r="J18" s="37"/>
      <c r="K18" s="37"/>
      <c r="L18" s="38"/>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0">
        <f>SUM(BA13:BA17)</f>
        <v>0</v>
      </c>
      <c r="BB18" s="60">
        <f>SUM(BB13:BB17)</f>
        <v>0</v>
      </c>
      <c r="BC18" s="25" t="str">
        <f>SpellNumber($E$2,BB18)</f>
        <v>INR Zero Only</v>
      </c>
      <c r="IE18" s="27">
        <v>4</v>
      </c>
      <c r="IF18" s="27" t="s">
        <v>43</v>
      </c>
      <c r="IG18" s="27" t="s">
        <v>48</v>
      </c>
      <c r="IH18" s="27">
        <v>10</v>
      </c>
      <c r="II18" s="27" t="s">
        <v>40</v>
      </c>
    </row>
    <row r="19" spans="1:243" s="49" customFormat="1" ht="39" customHeight="1" hidden="1">
      <c r="A19" s="34" t="s">
        <v>53</v>
      </c>
      <c r="B19" s="40"/>
      <c r="C19" s="41"/>
      <c r="D19" s="42"/>
      <c r="E19" s="43" t="s">
        <v>50</v>
      </c>
      <c r="F19" s="56"/>
      <c r="G19" s="44"/>
      <c r="H19" s="45"/>
      <c r="I19" s="45"/>
      <c r="J19" s="45"/>
      <c r="K19" s="46"/>
      <c r="L19" s="47"/>
      <c r="M19" s="48"/>
      <c r="O19" s="26"/>
      <c r="P19" s="26"/>
      <c r="Q19" s="26"/>
      <c r="R19" s="26"/>
      <c r="S19" s="26"/>
      <c r="BA19" s="54">
        <f>IF(ISBLANK(F19),0,IF(E19="Excess (+)",ROUND(BA18+(BA18*F19),2),IF(E19="Less (-)",ROUND(BA18+(BA18*F19*(-1)),2),0)))</f>
        <v>0</v>
      </c>
      <c r="BB19" s="55">
        <f>ROUND(BA19,0)</f>
        <v>0</v>
      </c>
      <c r="BC19" s="25" t="str">
        <f>SpellNumber(L19,BB19)</f>
        <v> Zero Only</v>
      </c>
      <c r="IE19" s="50"/>
      <c r="IF19" s="50"/>
      <c r="IG19" s="50"/>
      <c r="IH19" s="50"/>
      <c r="II19" s="50"/>
    </row>
    <row r="20" spans="1:243" s="49" customFormat="1" ht="51" customHeight="1">
      <c r="A20" s="33" t="s">
        <v>52</v>
      </c>
      <c r="B20" s="33"/>
      <c r="C20" s="64" t="str">
        <f>SpellNumber($E$2,BB18)</f>
        <v>INR Zero Only</v>
      </c>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6"/>
      <c r="IE20" s="50"/>
      <c r="IF20" s="50"/>
      <c r="IG20" s="50"/>
      <c r="IH20" s="50"/>
      <c r="II20" s="50"/>
    </row>
    <row r="21" spans="3:243" s="14" customFormat="1" ht="15">
      <c r="C21" s="51"/>
      <c r="D21" s="51"/>
      <c r="E21" s="51"/>
      <c r="F21" s="51"/>
      <c r="G21" s="51"/>
      <c r="H21" s="51"/>
      <c r="I21" s="51"/>
      <c r="J21" s="51"/>
      <c r="K21" s="51"/>
      <c r="L21" s="51"/>
      <c r="M21" s="51"/>
      <c r="O21" s="51"/>
      <c r="BA21" s="51"/>
      <c r="BC21" s="51"/>
      <c r="IE21" s="15"/>
      <c r="IF21" s="15"/>
      <c r="IG21" s="15"/>
      <c r="IH21" s="15"/>
      <c r="II21" s="15"/>
    </row>
  </sheetData>
  <sheetProtection password="EEC8" sheet="1"/>
  <mergeCells count="8">
    <mergeCell ref="A9:BC9"/>
    <mergeCell ref="C20:BC20"/>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L13 L14 L15 L16 L17">
      <formula1>"INR"</formula1>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D13:D17 F13:F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35433070866141736" right="0.31496062992125984" top="0.5905511811023623" bottom="0.5118110236220472"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3</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2017-01-07T12:34:11Z</cp:lastPrinted>
  <dcterms:created xsi:type="dcterms:W3CDTF">2009-01-30T06:42:42Z</dcterms:created>
  <dcterms:modified xsi:type="dcterms:W3CDTF">2017-01-07T12:34:56Z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