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9" activeTab="9"/>
  </bookViews>
  <sheets>
    <sheet name="BoQ1" sheetId="1" state="veryHidden" r:id="rId1"/>
    <sheet name="BoQ2" sheetId="2" state="veryHidden" r:id="rId2"/>
    <sheet name="BoQ3" sheetId="3" state="veryHidden" r:id="rId3"/>
    <sheet name="BoQ4" sheetId="4" state="veryHidden" r:id="rId4"/>
    <sheet name="BoQ5" sheetId="5" state="veryHidden" r:id="rId5"/>
    <sheet name="BoQ6" sheetId="6" state="veryHidden" r:id="rId6"/>
    <sheet name="BoQ7" sheetId="7" state="veryHidden" r:id="rId7"/>
    <sheet name="BoQ8" sheetId="8" state="veryHidden" r:id="rId8"/>
    <sheet name="BoQ9" sheetId="9" state="veryHidden" r:id="rId9"/>
    <sheet name="Macros" sheetId="10" r:id="rId10"/>
  </sheets>
  <externalReferences>
    <externalReference r:id="rId13"/>
    <externalReference r:id="rId14"/>
  </externalReferences>
  <definedNames>
    <definedName name="_xlfn.BAHTTEXT" hidden="1">#NAME?</definedName>
    <definedName name="_xlfn.COUNTIFS" hidden="1">#NAME?</definedName>
    <definedName name="a" localSheetId="0">#REF!</definedName>
    <definedName name="a" localSheetId="1">#REF!</definedName>
    <definedName name="a" localSheetId="2">#REF!</definedName>
    <definedName name="a" localSheetId="3">#REF!</definedName>
    <definedName name="a" localSheetId="4">#REF!</definedName>
    <definedName name="a" localSheetId="5">#REF!</definedName>
    <definedName name="a">#REF!</definedName>
    <definedName name="abc" localSheetId="0">#REF!</definedName>
    <definedName name="abc" localSheetId="1">#REF!</definedName>
    <definedName name="abc" localSheetId="2">#REF!</definedName>
    <definedName name="abc" localSheetId="3">#REF!</definedName>
    <definedName name="abc" localSheetId="4">#REF!</definedName>
    <definedName name="abc" localSheetId="5">#REF!</definedName>
    <definedName name="abc">#REF!</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 localSheetId="1">#REF!</definedName>
    <definedName name="dfsga" localSheetId="2">#REF!</definedName>
    <definedName name="dfsga" localSheetId="3">#REF!</definedName>
    <definedName name="dfsga" localSheetId="4">#REF!</definedName>
    <definedName name="dfsga" localSheetId="5">#REF!</definedName>
    <definedName name="dfsga" localSheetId="6">#REF!</definedName>
    <definedName name="dfsga" localSheetId="7">#REF!</definedName>
    <definedName name="dfsga" localSheetId="8">#REF!</definedName>
    <definedName name="dfsga">#REF!</definedName>
    <definedName name="domestic_global">#REF!</definedName>
    <definedName name="Excise" localSheetId="0">#REF!</definedName>
    <definedName name="Excise" localSheetId="1">#REF!</definedName>
    <definedName name="Excise" localSheetId="2">#REF!</definedName>
    <definedName name="Excise" localSheetId="3">#REF!</definedName>
    <definedName name="Excise" localSheetId="4">#REF!</definedName>
    <definedName name="Excise" localSheetId="5">#REF!</definedName>
    <definedName name="Excise" localSheetId="6">#REF!</definedName>
    <definedName name="Excise" localSheetId="7">#REF!</definedName>
    <definedName name="Excise" localSheetId="8">#REF!</definedName>
    <definedName name="Excise">#REF!</definedName>
    <definedName name="Excise_Duty" localSheetId="0">#REF!</definedName>
    <definedName name="Excise_Duty" localSheetId="1">#REF!</definedName>
    <definedName name="Excise_Duty" localSheetId="2">#REF!</definedName>
    <definedName name="Excise_Duty" localSheetId="3">#REF!</definedName>
    <definedName name="Excise_Duty" localSheetId="4">#REF!</definedName>
    <definedName name="Excise_Duty" localSheetId="5">#REF!</definedName>
    <definedName name="Excise_Duty" localSheetId="6">#REF!</definedName>
    <definedName name="Excise_Duty" localSheetId="7">#REF!</definedName>
    <definedName name="Excise_Duty" localSheetId="8">#REF!</definedName>
    <definedName name="Excise_Duty">#REF!</definedName>
    <definedName name="Excised" localSheetId="0">#REF!</definedName>
    <definedName name="Excised" localSheetId="1">#REF!</definedName>
    <definedName name="Excised" localSheetId="2">#REF!</definedName>
    <definedName name="Excised" localSheetId="3">#REF!</definedName>
    <definedName name="Excised" localSheetId="4">#REF!</definedName>
    <definedName name="Excised" localSheetId="5">#REF!</definedName>
    <definedName name="Excised" localSheetId="6">#REF!</definedName>
    <definedName name="Excised" localSheetId="7">#REF!</definedName>
    <definedName name="Excised" localSheetId="8">#REF!</definedName>
    <definedName name="Excised">#REF!</definedName>
    <definedName name="ExciseDuty">#REF!</definedName>
    <definedName name="MyList">#REF!</definedName>
    <definedName name="option9" localSheetId="0">'[2]PRICE BID'!#REF!</definedName>
    <definedName name="option9" localSheetId="1">'[2]PRICE BID'!#REF!</definedName>
    <definedName name="option9" localSheetId="2">'[2]PRICE BID'!#REF!</definedName>
    <definedName name="option9" localSheetId="3">'[2]PRICE BID'!#REF!</definedName>
    <definedName name="option9" localSheetId="4">'[2]PRICE BID'!#REF!</definedName>
    <definedName name="option9" localSheetId="5">'[2]PRICE BID'!#REF!</definedName>
    <definedName name="option9" localSheetId="6">'[2]PRICE BID'!#REF!</definedName>
    <definedName name="option9" localSheetId="7">'[2]PRICE BID'!#REF!</definedName>
    <definedName name="option9" localSheetId="8">'[2]PRICE BID'!#REF!</definedName>
    <definedName name="option9">'[2]PRICE BID'!#REF!</definedName>
    <definedName name="other_boq">'[1]Config'!$G$2:$G$5</definedName>
    <definedName name="_xlnm.Print_Area" localSheetId="0">'BoQ1'!$A$1:$BC$17</definedName>
    <definedName name="_xlnm.Print_Area" localSheetId="1">'BoQ2'!$A$1:$BC$48</definedName>
    <definedName name="_xlnm.Print_Area" localSheetId="2">'BoQ3'!$A$1:$BC$46</definedName>
    <definedName name="_xlnm.Print_Area" localSheetId="3">'BoQ4'!$A$1:$BC$52</definedName>
    <definedName name="_xlnm.Print_Area" localSheetId="4">'BoQ5'!$A$1:$BC$52</definedName>
    <definedName name="_xlnm.Print_Area" localSheetId="5">'BoQ6'!$A$1:$BC$46</definedName>
    <definedName name="_xlnm.Print_Area" localSheetId="6">'BoQ7'!$A$1:$BC$17</definedName>
    <definedName name="_xlnm.Print_Area" localSheetId="7">'BoQ8'!$A$1:$BC$18</definedName>
    <definedName name="_xlnm.Print_Area" localSheetId="8">'BoQ9'!$A$1:$BC$21</definedName>
    <definedName name="Select">#REF!</definedName>
    <definedName name="SelectD1OrC1">#REF!</definedName>
    <definedName name="SelectLessOrExcess">#REF!</definedName>
    <definedName name="Service" localSheetId="0">#REF!</definedName>
    <definedName name="Service" localSheetId="1">#REF!</definedName>
    <definedName name="Service" localSheetId="2">#REF!</definedName>
    <definedName name="Service" localSheetId="3">#REF!</definedName>
    <definedName name="Service" localSheetId="4">#REF!</definedName>
    <definedName name="Service" localSheetId="5">#REF!</definedName>
    <definedName name="Service" localSheetId="6">#REF!</definedName>
    <definedName name="Service" localSheetId="7">#REF!</definedName>
    <definedName name="Service" localSheetId="8">#REF!</definedName>
    <definedName name="Service">#REF!</definedName>
    <definedName name="ServiceTax">#REF!</definedName>
    <definedName name="Tax">#REF!</definedName>
    <definedName name="TOT_ST">'[2]PRICE BID'!$G$14</definedName>
    <definedName name="vvv" localSheetId="0">#REF!</definedName>
    <definedName name="vvv" localSheetId="1">#REF!</definedName>
    <definedName name="vvv" localSheetId="2">#REF!</definedName>
    <definedName name="vvv" localSheetId="3">#REF!</definedName>
    <definedName name="vvv" localSheetId="4">#REF!</definedName>
    <definedName name="vvv" localSheetId="5">#REF!</definedName>
    <definedName name="vvv">#REF!</definedName>
  </definedNames>
  <calcPr fullCalcOnLoad="1" fullPrecision="0"/>
</workbook>
</file>

<file path=xl/sharedStrings.xml><?xml version="1.0" encoding="utf-8"?>
<sst xmlns="http://schemas.openxmlformats.org/spreadsheetml/2006/main" count="1828" uniqueCount="152">
  <si>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</si>
  <si>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</si>
  <si>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</si>
  <si>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</si>
  <si>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</si>
  <si>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</si>
  <si>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</si>
  <si>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</si>
  <si>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</si>
  <si>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</si>
  <si>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</si>
  <si>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</si>
  <si>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</si>
  <si>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</si>
  <si>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</si>
  <si>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</si>
  <si>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</si>
  <si>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</si>
  <si>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</si>
  <si>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</si>
  <si>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</si>
  <si>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</si>
  <si>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</si>
  <si>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</si>
  <si>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</si>
  <si>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</si>
  <si>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</si>
  <si>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</si>
  <si>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</si>
  <si>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</si>
  <si>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</si>
  <si>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</si>
  <si>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</si>
  <si>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</si>
  <si>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</si>
  <si>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</si>
  <si>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</si>
  <si>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</si>
  <si>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</si>
  <si>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</si>
  <si>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</si>
  <si>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</si>
  <si>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</si>
  <si>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</si>
  <si>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</si>
  <si>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</si>
  <si>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</si>
  <si>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</si>
  <si>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</si>
  <si>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</si>
  <si>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</si>
  <si>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</si>
  <si>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</si>
  <si>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</si>
  <si>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</si>
  <si>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Heading</t>
  </si>
  <si>
    <t xml:space="preserve"> Heading</t>
  </si>
  <si>
    <t>Sqm</t>
  </si>
  <si>
    <r>
      <t xml:space="preserve">TOTAL AMOUNT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</si>
  <si>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 inclusive  of taxes</t>
    </r>
    <r>
      <rPr>
        <b/>
        <sz val="11"/>
        <rFont val="Arial"/>
        <family val="2"/>
      </rPr>
      <t xml:space="preserve">
 </t>
    </r>
  </si>
  <si>
    <t>Designing and planting of shrubs /  Groundcovers and Shrubbery  on soft and hard surface including excavation of ground and planting  in earth/murum/sand,mixing good garden earth,organic manure , watering,weeding. .Item shall be complete in all respect to the satisfaction of Engineer -in-charge.    The Item shall include  Excavation, Filling good garden soil mix with manure (Fine Dressing),Levelling,Weeding ...etc complete. Planting of Shrubs / Ground covers and Shrubbery will be at various Junctions at Location as Finalized by Engineer-In-Charge</t>
  </si>
  <si>
    <t>Designing and planting of trees on soft and hard surface including excavation of ground and planting of trees in earth/murum/sand,mixing good garden earth,organic manure, watering,weeding. Item shall be complete in all respect to the satisfaction of Engineer -in-charge. Bidder to refer Specications for type of trees.  Item shall include  Excavation, Filling good garden soil mix with manure (Fine Dressing),Levelling,Weeding ...etc complete. Planting of trees will be at various Junctions at Location as Finalized by Engineer-In-Charge</t>
  </si>
  <si>
    <t>Name of Work:  Price Bid BOQ - Schedule B7- Landscaping Works</t>
  </si>
  <si>
    <t>Tender Inviting Authority: GSCL</t>
  </si>
  <si>
    <t>Contract No:  SPV/GSCL/DEV/52/2017/4</t>
  </si>
  <si>
    <t>Name of Work:  Price Bid BOQ - Schedule B8- Maintenance of Tendered works for period of Five  years</t>
  </si>
  <si>
    <t>Maintenance of all the works under schedule B1 to B7 during First  year of  Maintenance Period</t>
  </si>
  <si>
    <t>Maintenance of all the works under schedule B1 to B7 during  Third  year of  Maintenance Period</t>
  </si>
  <si>
    <t>Maintenance of all the works under schedule B1 to B7 during  Fourth   year of  Maintenance Period</t>
  </si>
  <si>
    <t>Maintenance of all the works under schedule B1 to B7 during Second  year of  Maintenance Period</t>
  </si>
  <si>
    <t>Maintenance of all the works under schedule B1 to B7 during  Fifth year of  Maintenance Period</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</si>
  <si>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 inclusive of taxes</t>
    </r>
    <r>
      <rPr>
        <b/>
        <sz val="11"/>
        <rFont val="Arial"/>
        <family val="2"/>
      </rPr>
      <t xml:space="preserve">
 </t>
    </r>
  </si>
  <si>
    <t>Name of Work:  Price Bid BOQ - Schedule B6- Bus Shelter</t>
  </si>
  <si>
    <t>Bus Shelter; Supply &amp; install Bus Shelter that shall serve as a all weather shade for the bus commuters and the display area per shelter shall not exceed 20 sqmt. It shall be made as per approved design &amp; specifications inclusive of following details;. The structure shall be designed to withstand wind load according to regulations &amp; as per IRC codes. 
Providing and laying  cement concrete 1:3:6 (1- Cement : 3- Coarse sand : 6- Graded brick bat aggregate 40mm normal size) and curing complete including  cost of formwork in (A) Foundation and Plinth (more than 10 ton)
Providing and laying controlled cement concrete M.200 and  curing complete including  the cost of formwork and reinforcement for reinforced concrete work in (A) Foundations,  footings, Base  of columns  and  Mass  concrete (more than 10 ton)
Grade Slab M20
Providing H.Y.S.D. Bar reinforcement for R.C.C. work including bending, binding and placing in position complete upto floor two level (upto 10 ton)
Steel work, welded in built up sections framed work including cutting, hoisting, fixing in position and applying a priming coat of read lead paint. (A) In beams and joists, channels angles Tees, flats, with connecting plates or angle cleats as in main and cross beams. Hip and jack rafters, purlins conneted to common rafters and the like (upto 10 ton)
Providing corrugated G.I. sheet of class-3 roofing fixed with galvanised iron J or L Hooks, Bolts and nuts 8mm diameter with bitumen and G.I. limpet washer or G.I. limpet washer. Filled with white lead complete excluding the cost of purlins, Rafters and Trusses.(1) 0.80 mm thick sheet. (upto 10 ton)</t>
  </si>
  <si>
    <t>Submission and approval of Surveys, Soil Investigations ,Designs, Working Drawings including all layout, sections, typical details, Shop Drawings, as Built drawings  ..etc complete for all components of works like Roads,Junctions,Pavements,Traffic Signals,Signages and all miscellaneous items as mentioned in Tender document. Contractor shall submit  working Drawing and  Implementation schedule as per Priority given by Engineer-In-Charge for approval. Payment shall be released on Prorata  basis only after approval of working Drawings as per implementation schedule</t>
  </si>
  <si>
    <t>Lumpsum</t>
  </si>
  <si>
    <t>Name of Work:  Price Bid BOQ - Schedule A- Survey, Soil Investigation, Working Drawings , Design</t>
  </si>
  <si>
    <t>Name of Work:  Price Bid BOQ - Schedule B1- Jayanagar Chariali Junction</t>
  </si>
  <si>
    <t>Hec</t>
  </si>
  <si>
    <t>cum</t>
  </si>
  <si>
    <t>Name of Work:  Price Bid BOQ - Schedule B2- Beltola Tinali Junction</t>
  </si>
  <si>
    <t>Name of Work:  Price Bid BOQ - Schedule B3- Dispur Last Gate Junction</t>
  </si>
  <si>
    <t>Contract No:   SPV/GSCL/DEV/52/2017/4</t>
  </si>
  <si>
    <t>Name of Work:  Price Bid BOQ - Schedule B4-Dr R P Road Junction</t>
  </si>
  <si>
    <t>Name of Work:  Price Bid BOQ - Schedule B5-Zoo Tiniali Junction</t>
  </si>
  <si>
    <t>Cum</t>
  </si>
  <si>
    <t>Rmt</t>
  </si>
  <si>
    <t>tonne</t>
  </si>
  <si>
    <t>sqm</t>
  </si>
  <si>
    <t>each</t>
  </si>
  <si>
    <t>Rm</t>
  </si>
  <si>
    <r>
      <t xml:space="preserve">TOTAL AMOUNT   in
</t>
    </r>
    <r>
      <rPr>
        <b/>
        <sz val="11"/>
        <color indexed="10"/>
        <rFont val="Arial"/>
        <family val="2"/>
      </rPr>
      <t>Rs.      P</t>
    </r>
  </si>
  <si>
    <t>Clearing and grubbing road land clearing and grubbing road land including uprooting rank vegetiation, grass, bushes, shrubs, saplings and trees girth upto 300 mm, removal of stumps of trees cut earlier and disposal of unserviceable materials and stacking of serviceable materials to be used or auctioned up to designated locations including removal and disposal of top organic soil not exceeding 150 mm thickness</t>
  </si>
  <si>
    <t xml:space="preserve">SCARIFYING   the graveled macadam, bituminous macadam surface 6 cm. To 10 cm. Deep including cleaning and removal of loose and unsuitable material on the road surface,stacking the useful materials and disposing remaining stuff including loading and unloading and carting the same within city limit as directed by Engineer in charge.  </t>
  </si>
  <si>
    <t>Removal of telephone/electricpoles and lines(removal of telephone/electric poles including excavation and dismantling of foundation concrete and lines under the supervision of concerned department, disposal with all lifts and up to designated locations and stacking serviceable materials and unservicable materials separately)</t>
  </si>
  <si>
    <t xml:space="preserve">Dense Graded Bituminous Macadam
Providing and laying dense bituminous macadam with 100 - 120 TPH batch type HMP producing an average output of 75 tonnes per hour using crushed aggregates of specified grading, premixed with bituminous binder @ 4.0 to 4.5 % by weight of total mix and filler transporting the hot mix to work site, laying with a hydrostatic paver finisher with sensor control to the reqd. grade, level and alignment, rolling with smooth wheeled, vibratory and tandem rollers to achieve the desired compaction as per MOSRT&amp;H cl.no.507 complete in all respect. Including carriage up to initial lead of 5.0 km from quarry and carriage of mixed materials up to 10.0 km initial lead from mixing plant (Including cost of testing of materials at site and laboratory as directed by the deptt.)
A. With hydrated lime / cement as filler (refer table 500-9 of MOSRT&amp;H specification)
a) with 60/70 or VG-30 grade bitumen (i) for Grading I (40mm nominal size) </t>
  </si>
  <si>
    <t>Tack Coat
Providing and applying tack coat with bitumen emulsion using emulsion pressure distributor at the rate of 0.20 kg per sqm on the prepared bituminous/granular surface cleaned with mechanical broom (Including cost of testing of materials at site and laboratory as directed by the deptt.)
(I) With Bitumen emulsion CSS - 1h
(a) Normal bituminous surface</t>
  </si>
  <si>
    <t xml:space="preserve">Bituminous Concrete
Providing and laying bituminous concrete with 100 - 120 TPH batch type HMP producing an average output of 75 tonnes per hour using crushed aggregates of specified grading, premixed with bituminous binder @ 5.4 to 5.6 % by weight of total mix and filler transporting the hot mix to work site, laying with a hydrostatic paver finisher with sensor control to the reqd. grade, level and alignment, rolling with smooth wheeled, vibratory and tandem rollers to achieve the desired compaction as per MOSRT&amp;H cl.no.509 complete in all respect. Including carriage up to initial lead of 5.0 km from quarry and carriage of mixed materials up to 10.0 km initial lead from mixing plant (Including cost of testing of materials at site and laboratory as directed by the deptt.)
A. With hydrated lime / cement as filler (refer table 500-9 of MORT&amp;H specification)
a) with 60/70 or VG-30 grade bitumen (i) for Grading I (19mm nominal size) </t>
  </si>
  <si>
    <t>Kerb Paint: Painting two coats with Synthetic Enanel paint over a coat of enamel primer on concrete surface including cost, conveyance,taxes, of all materials, T&amp;P,labour etc.complete as per technical Specification in clause 803 of MoRTH (Vth Revision) and as per direction of Engineer-In-Charge.</t>
  </si>
  <si>
    <t>Filling with earth in island/median- Island 1</t>
  </si>
  <si>
    <t>Filling with earth in island/median- Island 2</t>
  </si>
  <si>
    <t>Filling with earth in island/median- Island 3</t>
  </si>
  <si>
    <t>Filling with earth in island/median- Rotary</t>
  </si>
  <si>
    <t>Painting Lines, Dashes, Arrows etc on Roads in Two Coats on New Work
Painting lines, dashes, arrows etc on roads in two coats on new work with ready mixed road marking paint conforming to IS:164 on bituminous surface, including cleaning the surface of all dirts, dusts and other foreign matter, demarcation at site and traffic control.
(ii) Upto 10 cm in width - Edge marking for island1</t>
  </si>
  <si>
    <t>Painting Lines, Dashes, Arrows etc on Roads in Two Coats on New Work
Painting lines, dashes, arrows etc on roads in two coats on new work with ready mixed road marking paint conforming to IS:164 on bituminous surface, including cleaning the surface of all dirts, dusts and other foreign matter, demarcation at site and traffic control.
(ii) Upto 10 cm in width - island2</t>
  </si>
  <si>
    <t>Painting Lines, Dashes, Arrows etc on Roads in Two Coats on New Work
Painting lines, dashes, arrows etc on roads in two coats on new work with ready mixed road marking paint conforming to IS:164 on bituminous surface, including cleaning the surface of all dirts, dusts and other foreign matter, demarcation at site and traffic control.
(ii) Upto 10 cm in width -  island3</t>
  </si>
  <si>
    <t xml:space="preserve">Painting Lines, Dashes, Arrows etc on Roads in Two Coats on New Work
Painting lines, dashes, arrows etc on roads in two coats on new work with ready mixed road marking paint conforming to IS:164 on bituminous surface, including cleaning the surface of all dirts, dusts and other foreign matter, demarcation at site and traffic control.
(ii) Upto 10 cm in width - Rotary </t>
  </si>
  <si>
    <t>Painting Lines, Dashes, Arrows etc on Roads in Two Coats on New Work
Painting lines, dashes, arrows etc on roads in two coats on new work with ready mixed road marking paint conforming to IS:164 on bituminous surface, including cleaning the surface of all dirts, dusts and other foreign matter, demarcation at site and traffic control.
(ii) Upto 10 cm in width - c/w</t>
  </si>
  <si>
    <t>Painting Lines, Dashes, Arrows etc on Roads in Two Coats on New Work
Painting lines, dashes, arrows etc on roads in two coats on new work with ready mixed road marking paint conforming to IS:164 on bituminous surface, including cleaning the surface of all dirts, dusts and other foreign matter, demarcation at site and traffic control.
(ii) Upto 10 cm in width - centreline marking</t>
  </si>
  <si>
    <t>Painting Lines, Dashes, Arrows etc on Roads in Two Coats on New Work
Painting lines, dashes, arrows etc on roads in two coats on new work with ready mixed road marking paint conforming to IS:164 on bituminous surface, including cleaning the surface of all dirts, dusts and other foreign matter, demarcation at site and traffic control.
(ii) Upto 10 cm in width - diagonal marking</t>
  </si>
  <si>
    <t>Painting Lines, Dashes, Arrows etc on Roads in Two Coats on New Work
Painting lines, dashes, arrows etc on roads in two coats on new work with ready mixed road marking paint conforming to IS:164 on bituminous surface, including cleaning the surface of all dirts, dusts and other foreign matter, demarcation at site and traffic control.
(ii) Upto 10 cm in width - chevron marking</t>
  </si>
  <si>
    <t>Retro reflectorised Traffic Sign
Providing and erecting of Retro-reflectrorised cautionary, mandatory &amp; informatory sign as per IRC: 67 made of high intensity encapsulated lens type reflective sheeting vide cl. 801.3, fixed over aluminium sheeting, 2 mm thick fixed on an angle iron of 25x25x4mm supported on a mild steel angle iron post 75mmx75mmx6mm firmly fixed to the ground by means of properly design foundation with M-15 grade cement concrete 45cmx45cmx60cm, 60cm below ground level as per approved drawing and sign. (All the steel work must be Tata/Sail/or any other approved brand) - Information boards</t>
  </si>
  <si>
    <t>Retro reflectorised Traffic Sign
Providing and erecting of Retro-reflectrorised cautionary, mandatory &amp; informatory sign as per IRC: 67 made of high intensity encapsulated lens type reflective sheeting vide cl. 801.3, fixed over aluminium sheeting, 2 mm thick fixed on an angle iron of 25x25x4mm supported on a mild steel angle iron post 75mmx75mmx6mm firmly fixed to the ground by means of properly design foundation with M-15 grade cement concrete 45cmx45cmx60cm, 60cm below ground level as per approved drawing and sign. (All the steel work must be Tata/Sail/or any other approved brand)-mandatory boards</t>
  </si>
  <si>
    <t xml:space="preserve">Retro reflectorised Traffic Sign
Providing and erecting of Retro-reflectrorised cautionary, mandatory &amp; informatory sign as per IRC: 67 made of high intensity encapsulated lens type reflective sheeting vide cl. 801.3, fixed over aluminium sheeting, 2 mm thick fixed on an angle iron of 25x25x4mm supported on a mild steel angle iron post 75mmx75mmx6mm firmly fixed to the ground by means of properly design foundation with M-15 grade cement concrete 45cmx45cmx60cm, 60cm below ground level as per approved drawing and sign. (All the steel work must be Tata/Sail/or any other approved brand)-route markers </t>
  </si>
  <si>
    <t>Retro reflectorised Traffic Sign
Providing and erecting of Retro-reflectrorised cautionary, mandatory &amp; informatory sign as per IRC: 67 made of high intensity encapsulated lens type reflective sheeting vide cl. 801.3, fixed over aluminium sheeting, 2 mm thick fixed on an angle iron of 25x25x4mm supported on a mild steel angle iron post 75mmx75mmx6mm firmly fixed to the ground by means of properly design foundation with M-15 grade cement concrete 45cmx45cmx60cm, 60cm below ground level as per approved drawing and sign. (All the steel work must be Tata/Sail/or any other approved brand)-cluster of red reflectors</t>
  </si>
  <si>
    <t>Over head Sign:-Providing and erecting overhead signs of anti corrosive steel</t>
  </si>
  <si>
    <t>Over head Sign:-Providing retroreflective sign boards.</t>
  </si>
  <si>
    <t>Over head Sign:-Foundation work (1)</t>
  </si>
  <si>
    <t>Providing and erecting of city stud of dimension 220x100x40mm plastic body with two-way reflective with 2x179 glass element.</t>
  </si>
  <si>
    <t>Railing/ gaurd rail; Manufacturing, supply &amp; fixing M.S. railing for traffic islands/ median/horizontal curves on high embankments with Concrete base, and painting with approved paint etc. all complete as per drawing and Technical Specifications. Installation of work as directed by Engineer In-charge. Technical specification as per SF-10</t>
  </si>
  <si>
    <t>Delineator: 3m vertical delineator rigid-1 sided</t>
  </si>
  <si>
    <t>Paver Block; Providing and laying 60mm thick factory made cement concrete paver block (shot blasted finish) of M -30 grade in Footpath made by block making machine with strong vibratory compaction, of approved size, design &amp; shape, laid in required colour and pattern over and including 50mm thick compacted bed of coarse sand(pana) with base of 150 mm compacted GSB, filling the joints with fine sand etc. all complete as per the direction of Engineer-in-charge.complete as per clause 410  of MoRTH Specification (Vth Revision) complete including cost, conveyance, of all materials, T&amp;P, labor etc., Scope of work also includes strong vibratory compaction above paver blocks</t>
  </si>
  <si>
    <t>rm</t>
  </si>
  <si>
    <t>Dense Graded Bituminous Macadam
Providing and laying dense bituminous macadam with 100 - 120 TPH batch type HMP producing an average output of 75 tonnes per hour using crushed aggregates of specified grading, premixed with bituminous binder @ 4.0 to 4.5 % by weight of total mix and filler transporting the hot mix to work site, laying with a hydrostatic paver finisher with sensor control to the reqd. grade, level and alignment, rolling with smooth wheeled, vibratory and tandem rollers to achieve the desired compaction as per MOSRT&amp;H cl.no.507 complete in all respect. Including carriage up to initial lead of 5.0 km from quarry and carriage of mixed materials up to 10.0 km initial lead from mixing plant (Including cost of testing of materials at site and laboratory as directed by the deptt.)
A. With hydrated lime / cement as filler (refer table 500-9 of MOSRT&amp;H specification)
a) with 60/70 or VG-30 grade bitumen (i) for Grading I (40mm nominal size)</t>
  </si>
  <si>
    <t xml:space="preserve">Bituminous Concrete
Providing and laying bituminous concrete with 100 - 120 TPH batch type HMP producing an average output of 75 tonnes per hour using crushed aggregates of specified grading, premixed with bituminous binder @ 5.4 to 5.6 % by weight of total mix and filler transporting the hot mix to work site, laying with a hydrostatic paver finisher with sensor control to the reqd. grade, level and alignment, rolling with smooth wheeled, vibratory and tandem rollers to achieve the desired compaction as per MOSRT&amp;H cl.no.509 complete in all respect. Including carriage up to initial lead of 5.0 km from quarry and carriage of mixed materials up to 10.0 km initial lead from mixing plant (Including cost of testing of materials at site and laboratory as directed by the deptt.)
A. With hydrated lime / cement as filler (refer table 500-9 of MOSRT&amp;H specification)
a) with 60/70 or VG-30 grade bitumen (i) for Grading I (19mm nominal size) </t>
  </si>
  <si>
    <t>Cast In Situ Cement Concrete M20 Kerb
Construction ofcement concrete kerb with top and bottom width 115 and 165 mm respectively, 250 mm high in M20 grade PCC on M-10 grade foundation 150 mm thick, foundation having 50 mm projection beyond kerb stone, kerb stone laid with kerb laying machine, foundation concrete laid manually, all complete as per cl. 408.
A Using Concrete Mixer</t>
  </si>
  <si>
    <t>Cast In Situ Cement Concrete M20 Kerb
Construction ofcement concrete kerb with top and bottom width 115 and 165 mm respectively, 250 mm high in M20 grade PCC on M-10 grade foundation 150 mm thick, foundation having 50 mm projection beyond kerb stone, kerb stone laid with kerb laying machine, foundation concrete laid manually, all complete as per cl. 408.
A Using Concrete Mixer-island 1</t>
  </si>
  <si>
    <t>Painting Lines, Dashes, Arrows etc on Roads in Two Coats on New Work
Painting lines, dashes, arrows etc on roads in two coats on new work with ready mixed road marking paint conforming to IS:164 on bituminous surface, including cleaning the surface of all dirts, dusts and other foreign matter, demarcation at site and traffic control.
(ii) Upto 10 cm in width -  island2</t>
  </si>
  <si>
    <t>Painting Lines, Dashes, Arrows etc on Roads in Two Coats on New Work
Painting lines, dashes, arrows etc on roads in two coats on new work with ready mixed road marking paint conforming to IS:164 on bituminous surface, including cleaning the surface of all dirts, dusts and other foreign matter, demarcation at site and traffic control.
(ii) Upto 10 cm in width - diagnol marking</t>
  </si>
  <si>
    <t>Clearing and grubbing road land clearing and grubbing road land including uprooting rank vegetiation, grass, bushes, shrubs, saplings and trees girth upto 300 mm, removal of stumps of trees cut earlier and disposal of unserviceable materials and stacking of serviceable materials to be used or auctioned up to lead of 1000 metres including removal and disposal of top organic soil not exceeding 150 mm thickness</t>
  </si>
  <si>
    <t xml:space="preserve">SCARIFYING   the graveled macadam, bituminous macadam surface 6 cm. To 10 cm. Deep including cleaning and removal of loose and unsuitable material on the road surface,stacking the useful materials and disposing remaining stuff including loading and unloading and carting the same within city limit as directed by Engineer in charge. </t>
  </si>
  <si>
    <t>Bituminous Concrete
Providing and laying bituminous concrete with 100 - 120 TPH batch type HMP producing an average output of 75 tonnes per hour using crushed aggregates of specified grading, premixed with bituminous binder @ 5.4 to 5.6 % by weight of total mix and filler transporting the hot mix to work site, laying with a hydrostatic paver finisher with sensor control to the reqd. grade, level and alignment, rolling with smooth wheeled, vibratory and tandem rollers to achieve the desired compaction as per MOSRT&amp;H cl.no.509 complete in all respect. Including carriage up to initial lead of 5.0 km from quarry and carriage of mixed materials up to 10.0 km initial lead from mixing plant (Including cost of testing of materials at site and laboratory as directed by the deptt.)
A. With hydrated lime / cement as filler (refer table 500-9 of MOSRT&amp;H specification)
a) with 60/70 or VG-30 grade bitumen (i) for Grading I (19mm nominal size)</t>
  </si>
  <si>
    <t>Cast In Situ Cement Concrete M20 Kerb
Construction ofcement concrete kerb with top and bottom width 115 and 165 mm respectively, 250 mm high in M20 grade PCC on M-10 grade foundation 150 mm thick, foundation having 50 mm projection beyond kerb stone, kerb stone laid with kerb laying machine, foundation concrete laid manually, all complete as per cl. 408.
A Using Concrete Mixer-island 2</t>
  </si>
  <si>
    <t>Cast In Situ Cement Concrete M20 Kerb
Construction ofcement concrete kerb with top and bottom width 115 and 165 mm respectively, 250 mm high in M20 grade PCC on M-10 grade foundation 150 mm thick, foundation having 50 mm projection beyond kerb stone, kerb stone laid with kerb laying machine, foundation concrete laid manually, all complete as per cl. 408.
A Using Concrete Mixer-island 3</t>
  </si>
  <si>
    <t>Cast In Situ Cement Concrete M20 Kerb
Construction ofcement concrete kerb with top and bottom width 115 and 165 mm respectively, 250 mm high in M20 grade PCC on M-10 grade foundation 150 mm thick, foundation having 50 mm projection beyond kerb stone, kerb stone laid with kerb laying machine, foundation concrete laid manually, all complete as per cl. 408.
A Using Concrete Mixer-rotary</t>
  </si>
  <si>
    <t>Retro reflectorised Traffic Sign
Providing and erecting of Retro-reflectrorised cautionary, mandatory &amp; informatory sign as per IRC: 67 made of high intensity encapsulated lens type reflective sheeting vide cl. 801.3, fixed over aluminium sheeting, 2 mm thick fixed on an angle iron of 25x25x4mm supported on a mild steel angle iron post 75mmx75mmx6mm firmly fixed to the ground by means of properly design foundation with M-15 grade cement concrete 45cmx45cmx60cm, 60cm below ground level as per approved drawing and sign. (All the steel work must be Tata/Sail/or any other approved brand)- information boards</t>
  </si>
  <si>
    <t>Retro reflectorised Traffic Sign
Providing and erecting of Retro-reflectrorised cautionary, mandatory &amp; informatory sign as per IRC: 67 made of high intensity encapsulated lens type reflective sheeting vide cl. 801.3, fixed over aluminium sheeting, 2 mm thick fixed on an angle iron of 25x25x4mm supported on a mild steel angle iron post 75mmx75mmx6mm firmly fixed to the ground by means of properly design foundation with M-15 grade cement concrete 45cmx45cmx60cm, 60cm below ground level as per approved drawing and sign. (All the steel work must be Tata/Sail/or any other approved brand)-route markers</t>
  </si>
  <si>
    <t>Cast In Situ Cement Concrete M20 Kerb
Construction ofcement concrete kerb with top and bottom width 115 and 165 mm respectively, 250 mm high in M20 grade PCC on M-10 grade foundation 150 mm thick, foundation having 50 mm projection beyond kerb stone, kerb stone laid with kerb laying machine, foundation concrete laid manually, all complete as per cl. 408.
A Using Concrete Mixer- island 1</t>
  </si>
  <si>
    <t>Cast In Situ Cement Concrete M20 Kerb
Construction ofcement concrete kerb with top and bottom width 115 and 165 mm respectively, 250 mm high in M20 grade PCC on M-10 grade foundation 150 mm thick, foundation having 50 mm projection beyond kerb stone, kerb stone laid with kerb laying machine, foundation concrete laid manually, all complete as per cl. 408.
A Using Concrete Mixer- island 2</t>
  </si>
  <si>
    <t>Cast In Situ Cement Concrete M20 Kerb
Construction ofcement concrete kerb with top and bottom width 115 and 165 mm respectively, 250 mm high in M20 grade PCC on M-10 grade foundation 150 mm thick, foundation having 50 mm projection beyond kerb stone, kerb stone laid with kerb laying machine, foundation concrete laid manually, all complete as per cl. 408.
A Using Concrete Mixer- island 3</t>
  </si>
  <si>
    <t>Cast In Situ Cement Concrete M20 Kerb
Construction ofcement concrete kerb with top and bottom width 115 and 165 mm respectively, 250 mm high in M20 grade PCC on M-10 grade foundation 150 mm thick, foundation having 50 mm projection beyond kerb stone, kerb stone laid with kerb laying machine, foundation concrete laid manually, all complete as per cl. 408.
A Using Concrete Mixer- rotary</t>
  </si>
  <si>
    <t>Retro reflectorised Traffic Sign
Providing and erecting of Retro-reflectrorised cautionary, mandatory &amp; informatory sign as per IRC: 67 made of high intensity encapsulated lens type reflective sheeting vide cl. 801.3, fixed over aluminium sheeting, 2 mm thick fixed on an angle iron of 25x25x4mm supported on a mild steel angle iron post 75mmx75mmx6mm firmly fixed to the ground by means of properly design foundation with M-15 grade cement concrete 45cmx45cmx60cm, 60cm below ground level as per approved drawing and sign. (All the steel work must be Tata/Sail/or any other approved brand)-information boards</t>
  </si>
  <si>
    <t>Cast In Situ Cement Concrete M20 Kerb
Construction ofcement concrete kerb with top and bottom width 115 and 165 mm respectively, 250 mm high in M20 grade PCC on M-10 grade foundation 150 mm thick, foundation having 50 mm projection beyond kerb stone, kerb stone laid with kerb laying machine, foundation concrete laid manually, all complete as per cl. 408.
A Using Concrete Mixer -island 1</t>
  </si>
  <si>
    <t>Painting Lines, Dashes, Arrows etc on Roads in Two Coats on New Work
Painting lines, dashes, arrows etc on roads in two coats on new work with ready mixed road marking paint conforming to IS:164 on bituminous surface, including cleaning the surface of all dirts, dusts and other foreign matter, demarcation at site and traffic control.
(ii) Upto 10 cm in width -  c/w</t>
  </si>
  <si>
    <t>City Information PanelFunction and Sizing: • City Information Panel shall be installed at major public spaces, &amp; in the market areas, equipped with touch/ smart panels.
• CIP shall be display equipment with information area 600-900mm x 600-900mm double sided.  
• The metal body shall be powder coated and with graphic imprints.
 Materials: • It shall be made of Aluminium frame work as SF - 03, 8 mm toughened glass and electronic circuit to control its lighting, &amp; the touch panel.
 Maintenance: • The furniture shall be regularly cleaned &amp; all mechanical parts to be maintained by periodic servicing.
• The display shall be cleaned periodically.
• All the metal parts shall be coated for rust protection.
• It shall have 2 glazed doors, hinged on top of panel and kept in open position with gas struts.
• The structure shall be designed to withstand wind load according to regulations.  
• Use of steel, aluminium &amp; toughened glass/acrylic for better durability. The Foundation slab shall be made in min M25 concrete. The cast iron, nuts bolts, shall be rust proof, deep galvanized, powder coated etc.
• The screen shall be of Touch screen LED Display (integrated)• Joints shall be fastened using anti-theft mechanism which can be operated only by specially designed keys.
Vandalism-proof: • Furniture parts shall be structurally safe, strong, and safely secured to its foundation with anchor fasteners or chemical fasteners which make it more stable and joint fasteners not visible from outside. 
Security&amp;Safety Parameter:• There shall be no falling parts involved in the furniture all the parts shall be well fastened. The foundation used shall be designed in order to take loads from wind and persons leaning over the panel.
• All surfaces shall be smooth without sharp angles &amp; non flammable.
• The display shall not overhang on the road to avoid any accident by passing vehicle.• The material used shall be unaffected by outdoor exposure
• The material shall be Non flammable. LED screen should be water proof and dust resistant                                                                                                                                                                                                               Durability Parameter: • The stainless steel shall be treated to be resistant in all weathers.
• The material used shall be unaffected by outdoor exposure
• The material shall be Non flammable. LED screen should be water proof and dust resistantCo-ordinated Design:• All CIP shall be of uniform shape, size, colour on the same width of the road. The location of the CIP shall be near the public buildings, market areas, &amp; public areas like bus stops etc.
Modular: • Modular design is recommended for Street Furniture. 
Environment: • As far as possible recyclable materials shall be used for Street Furniture. Universal Design: • The furniture should also cater to differently abled users. Design and manufacture should comply with ISO requirements.
Innovation: • The design should be innovative in terms of design &amp; material &amp; should also fit in the Smart City Theme</t>
  </si>
  <si>
    <t>Display/Adevertisment Pole
Function and Sizing: • Advertisement poles shall be placed along the footpath.
• It shall have a display equipment with information area showing 300-450mm x 750-1000mm double sided, made of Aluminium frame work, 8mm toughened glass/ acrylic &amp; electronic circuit to control its lighting.
• The display systems can have fixed or scrolling faces. The scrolling posters shall be driven by plastic belts in order to minimise the noise
• The structure shall be safe to withstand wind pressure as per the regulations.
Materilas: • Use of steel, aluminium &amp; toughened glass/acrylic for better
Durability. The Foundation slab shall be made in min M25 concrete. The cast iron, nuts bolts, shall be rust proof, deep galvanized, powder coated etc. The stainless steel shall be treated to be resistant in all weathers.
• The glazing shall be of polycarbonate material to offer good resistance against shocks and scratches.
Maintenance: • The furniture shall be regularly cleaned &amp; all mechanical parts to be maintained by periodic servicing.
• The display shall be covered with unbreakable glass or with acrylic &amp; shall be cleaned periodically.
• All the metal parts shall be coated for rust protection.
Vandalism-proof: • The supporting pole should be securely installed, either by bolting or with fixed to foundation by anchor fasteners.
• All materials shall be non flammable
Security&amp;Safety Parameter: • The parts used shall not be fragile and shall be safely secured to its foundation with anchor fasteners or chemical fasteners to make the furniture more stable and joint fasteners shall not be visible from outside..
• The display shall not over hang on the road, to cause any accident by passing vehicle.
Durability Parameter: • The parts used shall not be fragile and shall be safely secured to its foundation with anchor fasteners or chemical fasteners to make the furniture more stable and joint fasteners shall not be visible from outside..
• The display shall not over hang on the road, to cause any accident by passing vehicle.
Design Parameter: • The looks shall be simple and well designed to gel with the Smart City Theme
Co-ordinated Design: • All advert poles shall be of uniform shape, size, colour on the same width of the road. 
• The location of the advert poles shall be on major streets, market area, &amp; public areas like bus stops etc.
Modular: • Modular design is recommended for Street Furniture        
Environment: • As far as possible recyclable materials shall be used for Street Furniture
Universal Design: • The furniture should also cater to differently abled users. Design and manufacture should comply with ISO requirements.
Innovation: • The design should be innovative in terms of design &amp; material &amp; should also fit in the Smart City Theme   Design Parameter: • The body shall have printed graphic &amp; the Smart City theme.</t>
  </si>
  <si>
    <t>City Information Panel-Function and Sizing: • City Information Panel shall be installed at major public spaces, &amp; in the market areas, equipped with touch/ smart panels.
• CIP shall be display equipment with information area 600-900mm x 600-900mm double sided.  
• The metal body shall be powder coated and with graphic imprints
Materials: • It shall be made of Aluminium frame work as SF - 03, 8 mm toughened glass and electronic circuit to control its lighting, &amp; the touch panel. 
• It shall have 2 glazed doors, hinged on top of panel and kept in open position with gas struts.
• The structure shall be designed to withstand wind load according to regulations.  
• Use of steel, aluminium &amp; toughened glass/acrylic for better durability. The Foundation slab shall be made in min M25 concrete. The cast iron, nuts bolts, shall be rust proof, deep galvanized, powder coated etc.
• The screen shall be of Touch screen LED Display (integrated)
Maintenance: • The furniture shall be regularly cleaned &amp; all mechanical parts to be maintained by periodic servicing.
• The display shall be cleaned periodically.
• All the metal parts shall be coated for rust protection.
Vandalism-proof: • Furniture parts shall be structurally safe, strong, and safely secured to its foundation with anchor fasteners or chemical fasteners which make it more stable and joint fasteners not visible from outside. 
• Joints shall be fastened using anti-theft mechanism which can be operated only by specially designed keys.
Security&amp;Safety Parameter:• There shall be no falling parts involved in the furniture all the parts shall be well fastened. The foundation used shall be designed in order to take loads from wind and persons leaning over the panel.
• All surfaces shall be smooth without sharp angles &amp; non flammable.
• The display shall not overhang on the road to avoid any accident by passing vehicle.
Durability Parameter: • The stainless steel shall be treated to be resistant in all weathers.
• The material used shall be unaffected by outdoor exposure
• The material shall be Non flammable. LED screen should be water proof and dust resistant
Design Parameter: • The body shall have printed graphic &amp; the Smart City theme.
Co-ordinated Design:• All CIP shall be of uniform shape, size, colour on the same width of the road. The location of the CIP shall be near the public buildings, market areas, &amp; public areas like bus stops etc.
Modular: • Modular design is recommended for Street Furniture
Environment: • As far as possible recyclable materials shall be used for Street Furniture
Universal Design: • The furniture should also cater to differently abled users. Design and manufacture should comply with ISO requirements.
Innovation: • The design should be innovative in terms of design &amp; material &amp; should also fit in the Smart City Theme</t>
  </si>
  <si>
    <t>Display/Advertisement Pole
Function and Sizing: • Advertisement poles shall be placed along the footpath.
• It shall have a display equipment with information area showing 300-450mm x 750-1000mm double sided, made of Aluminium frame work, 8mm toughened glass/ acrylic &amp; electronic circuit to control its lighting.
• The display systems can have fixed or scrolling faces. The scrolling posters shall be driven by plastic belts in order to minimise the noise
• The structure shall be safe to withstand wind pressure as per the regulations.
Materials: • Use of steel, aluminium &amp; toughened glass/acrylic for better durability. The Foundation slab shall be made in min M25 concrete. The cast iron, nuts bolts, shall be rust proof, deep galvanized, powder coated etc. The stainless steel shall be treated to be resistant in all weathers.
• The glazing shall be of polycarbonate material to offer good resistance against shocks and scratches.
Maintenance: • The furniture shall be regularly cleaned &amp; all mechanical parts to be maintained by periodic servicing.
• The display shall be covered with unbreakable glass or with acrylic &amp; shall be cleaned periodically.
• All the metal parts shall be coated for rust protection.
Vandalism-proof: • The supporting pole should be securely installed, either by bolting or with fixed to foundation by anchor fasteners.
• All materials shall be non flammable
Security&amp;Safety Parameter: • The parts used shall not be fragile and shall be safely secured to its foundation with anchor fasteners or chemical fasteners to make the furniture more stable and joint fasteners shall not be visible from outside..
• The display shall not over hang on the road, to cause any accident by passing vehicle.
Durability Parameter: • The parts used shall not be fragile and shall be safely secured to its foundation with anchor fasteners or chemical fasteners to make the furniture more stable and joint fasteners shall not be visible from outside..
• The display shall not over hang on the road, to cause any accident by passing vehicle.
Design Parameter: • The looks shall be simple and well designed to gel with the Smart City Theme
Co-ordinated Design: • All advert poles shall be of uniform shape, size, colour on the same width of the road. 
• The location of the advert poles shall be on major streets, market area, &amp; public areas like bus stops etc.
Modular: • Modular design is recommended for Street Furniture
Environment: • As far as possible recyclable materials shall be used for Street Furniture
Universal Design: • The furniture should also cater to differently abled users. Design and manufacture should comply with ISO requirements.
Innovation: • The design should be innovative in terms of design &amp; material &amp; should also fit in the Smart City Theme</t>
  </si>
  <si>
    <t>City Information Panel
Function and Sizing: • City Information Panel shall be installed at major public spaces, &amp; in the market areas, equipped with touch/ smart panels.
• CIP shall be display equipment with information area 600-900mm x 600-900mm double sided.  
• The metal body shall be powder coated and with graphic imprints
Materilas: • It shall be made of Aluminium frame work as SF - 03, 8 mm toughened glass and electronic circuit to control its lighting, &amp; the touch panel. 
• It shall have 2 glazed doors, hinged on top of panel and kept in open position with gas struts.
• The structure shall be designed to withstand wind load according to regulations.  
• Use of steel, aluminium &amp; toughened glass/acrylic for better durability. The Foundation slab shall be made in min M25 concrete. The cast iron, nuts bolts, shall be rust proof, deep galvanized, powder coated etc.
• The screen shall be of Touch screen LED Display (integrated)
Maintenance: • The furniture shall be regularly cleaned &amp; all mechanical parts to be maintained by periodic servicing.
• The display shall be cleaned periodically.
• All the metal parts shall be coated for rust protection.
Vandalism-proof: • Furniture parts shall be structurally safe, strong, and safely secured to its foundation with anchor fasteners or chemical fasteners which make it more stable and joint fasteners not visible from outside. 
• Joints shall be fastened using anti-theft mechanism which can be operated only by specially designed keys.
Security&amp;Safety Parameter:• There shall be no falling parts involved in the furniture all the parts shall be well fastened. The foundation used shall be designed in order to take loads from wind and persons leaning over the panel.
• All surfaces shall be smooth without sharp angles &amp; non flammable.
• The display shall not overhang on the road to avoid any accident by passing vehicle.
Durability Parameter: • The stainless steel shall be treated to be resistant in all weathers.
• The material used shall be unaffected by outdoor exposure
• The material shall be Non flammable. LED screen should be water proof and dust resistant
Design Parameter: • The body shall have printed graphic &amp; the Smart City theme.
Co-ordinated Design:• All CIP shall be of uniform shape, size, colour on the same width of the road. The location of the CIP shall be near the public buildings, market areas, &amp; public areas like bus stops etc.
Modular: • Modular design is recommended for Street Furniture
Environment: • As far as possible recyclable materials shall be used for Street Furniture
Universal Design: • The furniture should also cater to differently abled users. Design and manufacture should comply with ISO requirements.
Innovation: • The design should be innovative in terms of design &amp; material &amp; should also fit in the Smart City Theme</t>
  </si>
  <si>
    <t>Display/Advertisement Pole
Function and Sizing: • Advertisement poles shall be placed along the footpath.
• It shall have a display equipment with information area showing 300-450mm x 750-1000mm double sided, made of Aluminium frame work, 8mm toughened glass/ acrylic &amp; electronic circuit to control its lighting.
• The display systems can have fixed or scrolling faces. The scrolling posters shall be driven by plastic belts in order to minimise the noise
• The structure shall be safe to withstand wind pressure as per the regulations.
Materilas: • Use of steel, aluminium &amp; toughened glass/acrylic for better durability. The Foundation slab shall be made in min M25 concrete. The cast iron, nuts bolts, shall be rust proof, deep galvanized, powder coated etc. The stainless steel shall be treated to be resistant in all weathers.
• The glazing shall be of polycarbonate material to offer good resistance against shocks and scratches.
Maintenance: • The furniture shall be regularly cleaned &amp; all mechanical parts to be maintained by periodic servicing.
• The display shall be covered with unbreakable glass or with acrylic &amp; shall be cleaned periodically.
• All the metal parts shall be coated for rust protection.
Vandalism-proof: • The supporting pole should be securely installed, either by bolting or with fixed to foundation by anchor fasteners.
• All materials shall be non flammable
Security&amp;Safety Parameter: • The parts used shall not be fragile and shall be safely secured to its foundation with anchor fasteners or chemical fasteners to make the furniture more stable and joint fasteners shall not be visible from outside..
• The display shall not over hang on the road, to cause any accident by passing vehicle.
Durability Parameter: • The parts used shall not be fragile and shall be safely secured to its foundation with anchor fasteners or chemical fasteners to make the furniture more stable and joint fasteners shall not be visible from outside..
• The display shall not over hang on the road, to cause any accident by passing vehicle.
Design Parameter: • The looks shall be simple and well designed to gel with the Smart City Theme
Co-ordinated Design: • All advert poles shall be of uniform shape, size, colour on the same width of the road. 
• The location of the advert poles shall be on major streets, market area, &amp; public areas like bus stops etc.
Modular: • Modular design is recommended for Street Furniture
Environment: • As far as possible recyclable materials shall be used for Street Furniture
Universal Design: • The furniture should also cater to differently abled users. Design and manufacture should comply with ISO requirements.
Innovation: • The design should be innovative in terms of design &amp; material &amp; should also fit in the Smart City Theme</t>
  </si>
  <si>
    <t>City Information Panel
Function and Sizing: • City Information Panel shall be installed at major public spaces, &amp; in the market areas, equipped with touch/ smart panels.
• CIP shall be display equipment with information area 600-900mm x 600-900mm double sided.  
• The metal body shall be powder coated and with graphic imprints
Materials: • It shall be made of Aluminium frame work as SF - 03, 8 mm toughened glass and electronic circuit to control its lighting, &amp; the touch panel. 
• It shall have 2 glazed doors, hinged on top of panel and kept in open position with gas struts.
• The structure shall be designed to withstand wind load according to regulations.  
• Use of steel, aluminium &amp; toughened glass/acrylic for better durability. The Foundation slab shall be made in min M25 concrete. The cast iron, nuts bolts, shall be rust proof, deep galvanized, powder coated etc.
• The screen shall be of Touch screen LED Display (integrated)
Maintenance: • The furniture shall be regularly cleaned &amp; all mechanical parts to be maintained by periodic servicing.
• The display shall be cleaned periodically.
• All the metal parts shall be coated for rust protection.
Vandalism-proof: • Furniture parts shall be structurally safe, strong, and safely secured to its foundation with anchor fasteners or chemical fasteners which make it more stable and joint fasteners not visible from outside. 
• Joints shall be fastened using anti-theft mechanism which can be operated only by specially designed keys.
Security&amp;Safety Parameter:• There shall be no falling parts involved in the furniture all the parts shall be well fastened. The foundation used shall be designed in order to take loads from wind and persons leaning over the panel.
• All surfaces shall be smooth without sharp angles &amp; non flammable.
• The display shall not overhang on the road to avoid any accident by passing vehicle.
Durability Parameter: • The stainless steel shall be treated to be resistant in all weathers.
• The material used shall be unaffected by outdoor exposure
• The material shall be Non flammable. LED screen should be water proof and dust resistant
Design Parameter: • The body shall have printed graphic &amp; the Smart City theme.
Co-ordinated Design:• All CIP shall be of uniform shape, size, colour on the same width of the road. The location of the CIP shall be near the public buildings, market areas, &amp; public areas like bus stops etc.
Modular: • Modular design is recommended for Street Furniture
Environment: • As far as possible recyclable materials shall be used for Street Furniture
Universal Design: • The furniture should also cater to differently abled users. Design and manufacture should comply with ISO requirements.
Innovation: • The design should be innovative in terms of design &amp; material &amp; should also fit in the Smart City Theme</t>
  </si>
  <si>
    <t>Display/Advertisment Pole
Function and Sizing: • Advertisement poles shall be placed along the footpath.
• It shall have a display equipment with information area showing 300-450mm x 750-1000mm double sided, made of Aluminium frame work, 8mm toughened glass/ acrylic &amp; electronic circuit to control its lighting.
• The display systems can have fixed or scrolling faces. The scrolling posters shall be driven by plastic belts in order to minimise the noise
• The structure shall be safe to withstand wind pressure as per the regulations.
Materials: • Use of steel, aluminium &amp; toughened glass/acrylic for better durability. The Foundation slab shall be made in min M25 concrete. The cast iron, nuts bolts, shall be rust proof, deep galvanized, powder coated etc. The stainless steel shall be treated to be resistant in all weathers.
• The glazing shall be of polycarbonate material to offer good resistance against shocks and scratches.
Maintenance: • The furniture shall be regularly cleaned &amp; all mechanical parts to be maintained by periodic servicing.
• The display shall be covered with unbreakable glass or with acrylic &amp; shall be cleaned periodically.
• All the metal parts shall be coated for rust protection.
Vandalism-proof: • The supporting pole should be securely installed, either by bolting or with fixed to foundation by anchor fasteners.
• All materials shall be non flammable
Security&amp;Safety Parameter: • The parts used shall not be fragile and shall be safely secured to its foundation with anchor fasteners or chemical fasteners to make the furniture more stable and joint fasteners shall not be visible from outside..
• The display shall not over hang on the road, to cause any accident by passing vehicle.
Durability Parameter: • The parts used shall not be fragile and shall be safely secured to its foundation with anchor fasteners or chemical fasteners to make the furniture more stable and joint fasteners shall not be visible from outside..
• The display shall not over hang on the road, to cause any accident by passing vehicle.
Design Parameter: • The looks shall be simple and well designed to gel with the Smart City Theme
Co-ordinated Design: • All advert poles shall be of uniform shape, size, colour on the same width of the road. 
• The location of the advert poles shall be on major streets, market area, &amp; public areas like bus stops etc.
Modular: • Modular design is recommended for Street Furniture
Environment: • As far as possible recyclable materials shall be used for Street Furniture
Universal Design: • The furniture should also cater to differently abled users. Design and manufacture should comply with ISO requirements.
Innovation: • The design should be innovative in terms of design &amp; material &amp; should also fit in the Smart City Theme</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</si>
</sst>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5">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2" fillId="0" borderId="13" xfId="58" applyNumberFormat="1" applyFont="1" applyFill="1" applyBorder="1" applyAlignment="1">
      <alignment vertical="top" wrapText="1"/>
      <protection/>
    </xf>
    <xf numFmtId="0" fontId="62"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72" fontId="66"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2" fillId="0" borderId="13" xfId="57" applyNumberFormat="1" applyFont="1" applyFill="1" applyBorder="1" applyAlignment="1" applyProtection="1">
      <alignment horizontal="right" vertical="top"/>
      <protection locked="0"/>
    </xf>
    <xf numFmtId="2" fontId="2" fillId="0" borderId="11" xfId="57" applyNumberFormat="1" applyFont="1" applyFill="1" applyBorder="1" applyAlignment="1" applyProtection="1">
      <alignment horizontal="center" vertical="top" wrapText="1"/>
      <protection/>
    </xf>
    <xf numFmtId="2" fontId="2" fillId="0" borderId="11" xfId="57" applyNumberFormat="1" applyFont="1" applyFill="1" applyBorder="1" applyAlignment="1">
      <alignment horizontal="center" vertical="top" wrapText="1"/>
      <protection/>
    </xf>
    <xf numFmtId="2" fontId="2" fillId="0" borderId="13" xfId="57" applyNumberFormat="1" applyFont="1" applyFill="1" applyBorder="1" applyAlignment="1">
      <alignment horizontal="center" vertical="top" wrapText="1"/>
      <protection/>
    </xf>
    <xf numFmtId="2" fontId="2" fillId="0" borderId="16" xfId="58" applyNumberFormat="1" applyFont="1" applyFill="1" applyBorder="1" applyAlignment="1">
      <alignment horizontal="right" vertical="top"/>
      <protection/>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6" fillId="0" borderId="13" xfId="58" applyNumberFormat="1" applyFont="1" applyFill="1" applyBorder="1" applyAlignment="1">
      <alignment vertical="top"/>
      <protection/>
    </xf>
    <xf numFmtId="0" fontId="61" fillId="0" borderId="11" xfId="58" applyNumberFormat="1" applyFont="1" applyFill="1" applyBorder="1" applyAlignment="1">
      <alignment horizontal="center" vertical="top" wrapText="1"/>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2133600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2143125</xdr:colOff>
      <xdr:row>1</xdr:row>
      <xdr:rowOff>0</xdr:rowOff>
    </xdr:to>
    <xdr:grpSp>
      <xdr:nvGrpSpPr>
        <xdr:cNvPr id="1" name="Group 1"/>
        <xdr:cNvGrpSpPr>
          <a:grpSpLocks noChangeAspect="1"/>
        </xdr:cNvGrpSpPr>
      </xdr:nvGrpSpPr>
      <xdr:grpSpPr>
        <a:xfrm>
          <a:off x="95250" y="95250"/>
          <a:ext cx="3019425" cy="228600"/>
          <a:chOff x="10318750" y="378069"/>
          <a:chExt cx="3122405" cy="295434"/>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2133600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2133600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2143125</xdr:colOff>
      <xdr:row>1</xdr:row>
      <xdr:rowOff>0</xdr:rowOff>
    </xdr:to>
    <xdr:grpSp>
      <xdr:nvGrpSpPr>
        <xdr:cNvPr id="1" name="Group 1"/>
        <xdr:cNvGrpSpPr>
          <a:grpSpLocks noChangeAspect="1"/>
        </xdr:cNvGrpSpPr>
      </xdr:nvGrpSpPr>
      <xdr:grpSpPr>
        <a:xfrm>
          <a:off x="95250" y="95250"/>
          <a:ext cx="3019425" cy="228600"/>
          <a:chOff x="10318750" y="378069"/>
          <a:chExt cx="3122405" cy="295434"/>
        </a:xfrm>
        <a:solidFill>
          <a:srgbClr val="FFFFFF"/>
        </a:solidFill>
      </xdr:grpSpPr>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2133600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2133600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2133600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2133600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8">
    <tabColor theme="4" tint="-0.4999699890613556"/>
  </sheetPr>
  <dimension ref="A1:II18"/>
  <sheetViews>
    <sheetView showGridLines="0" zoomScale="73" zoomScaleNormal="73" zoomScalePageLayoutView="0" workbookViewId="0" topLeftCell="A1">
      <selection activeCell="A1" sqref="A1:L1"/>
    </sheetView>
  </sheetViews>
  <sheetFormatPr defaultColWidth="9.140625" defaultRowHeight="15"/>
  <cols>
    <col min="1" max="1" width="14.57421875" style="55" customWidth="1"/>
    <col min="2" max="2" width="95.00390625" style="55" customWidth="1"/>
    <col min="3" max="3" width="10.140625" style="55" hidden="1" customWidth="1"/>
    <col min="4" max="4" width="14.57421875" style="55" customWidth="1"/>
    <col min="5" max="5" width="11.28125" style="55" customWidth="1"/>
    <col min="6" max="6" width="14.421875" style="55" hidden="1" customWidth="1"/>
    <col min="7" max="7" width="14.140625" style="55" hidden="1" customWidth="1"/>
    <col min="8" max="9" width="12.140625" style="55" hidden="1" customWidth="1"/>
    <col min="10" max="10" width="9.00390625" style="55" hidden="1" customWidth="1"/>
    <col min="11" max="11" width="19.57421875" style="55" hidden="1" customWidth="1"/>
    <col min="12" max="12" width="14.28125" style="55" hidden="1" customWidth="1"/>
    <col min="13" max="13" width="19.00390625" style="55" customWidth="1"/>
    <col min="14" max="14" width="15.28125" style="56" hidden="1" customWidth="1"/>
    <col min="15" max="15" width="14.28125" style="55" hidden="1" customWidth="1"/>
    <col min="16" max="16" width="17.28125" style="55" hidden="1" customWidth="1"/>
    <col min="17" max="17" width="18.421875" style="55" hidden="1" customWidth="1"/>
    <col min="18" max="18" width="17.421875" style="55" hidden="1" customWidth="1"/>
    <col min="19" max="19" width="14.7109375" style="55" hidden="1" customWidth="1"/>
    <col min="20" max="20" width="14.8515625" style="55" hidden="1" customWidth="1"/>
    <col min="21" max="21" width="16.421875" style="55" hidden="1" customWidth="1"/>
    <col min="22" max="22" width="13.00390625" style="55" hidden="1" customWidth="1"/>
    <col min="23" max="51" width="9.140625" style="55" hidden="1" customWidth="1"/>
    <col min="52" max="52" width="10.28125" style="55" hidden="1" customWidth="1"/>
    <col min="53" max="53" width="20.28125" style="55" customWidth="1"/>
    <col min="54" max="54" width="18.8515625" style="55" hidden="1" customWidth="1"/>
    <col min="55" max="55" width="43.57421875" style="55" customWidth="1"/>
    <col min="56" max="238" width="9.140625" style="55" customWidth="1"/>
    <col min="239" max="243" width="9.140625" style="57" customWidth="1"/>
    <col min="244" max="16384" width="9.140625" style="55" customWidth="1"/>
  </cols>
  <sheetData>
    <row r="1" spans="1:243" s="1" customFormat="1" ht="25.5" customHeight="1">
      <c r="A1" s="78" t="str">
        <f>B2&amp;" BoQ"</f>
        <v>Item Rate BoQ</v>
      </c>
      <c r="B1" s="78"/>
      <c r="C1" s="78"/>
      <c r="D1" s="78"/>
      <c r="E1" s="78"/>
      <c r="F1" s="78"/>
      <c r="G1" s="78"/>
      <c r="H1" s="78"/>
      <c r="I1" s="78"/>
      <c r="J1" s="78"/>
      <c r="K1" s="78"/>
      <c r="L1" s="78"/>
      <c r="O1" s="2"/>
      <c r="P1" s="2"/>
      <c r="Q1" s="3"/>
      <c r="IE1" s="3"/>
      <c r="IF1" s="3"/>
      <c r="IG1" s="3"/>
      <c r="IH1" s="3"/>
      <c r="II1" s="3"/>
    </row>
    <row r="2" spans="1:17" s="1" customFormat="1" ht="25.5" customHeight="1" hidden="1">
      <c r="A2" s="4" t="s">
        <v>3</v>
      </c>
      <c r="B2" s="4" t="s">
        <v>4</v>
      </c>
      <c r="C2" s="61" t="s">
        <v>5</v>
      </c>
      <c r="D2" s="61"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9" t="s">
        <v>63</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7"/>
      <c r="IF4" s="7"/>
      <c r="IG4" s="7"/>
      <c r="IH4" s="7"/>
      <c r="II4" s="7"/>
    </row>
    <row r="5" spans="1:243" s="6" customFormat="1" ht="30.75" customHeight="1">
      <c r="A5" s="79" t="s">
        <v>76</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7"/>
      <c r="IF5" s="7"/>
      <c r="IG5" s="7"/>
      <c r="IH5" s="7"/>
      <c r="II5" s="7"/>
    </row>
    <row r="6" spans="1:243" s="6" customFormat="1" ht="30.75" customHeight="1">
      <c r="A6" s="79" t="s">
        <v>64</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7"/>
      <c r="IF6" s="7"/>
      <c r="IG6" s="7"/>
      <c r="IH6" s="7"/>
      <c r="II6" s="7"/>
    </row>
    <row r="7" spans="1:243" s="6" customFormat="1" ht="29.25" customHeight="1" hidden="1">
      <c r="A7" s="80" t="s">
        <v>10</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7"/>
      <c r="IF7" s="7"/>
      <c r="IG7" s="7"/>
      <c r="IH7" s="7"/>
      <c r="II7" s="7"/>
    </row>
    <row r="8" spans="1:243" s="9" customFormat="1" ht="65.25" customHeight="1">
      <c r="A8" s="8" t="s">
        <v>53</v>
      </c>
      <c r="B8" s="8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3"/>
      <c r="IE8" s="10"/>
      <c r="IF8" s="10"/>
      <c r="IG8" s="10"/>
      <c r="IH8" s="10"/>
      <c r="II8" s="10"/>
    </row>
    <row r="9" spans="1:243" s="11" customFormat="1" ht="61.5" customHeight="1">
      <c r="A9" s="72" t="s">
        <v>11</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4"/>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59</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71" t="s">
        <v>58</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4" customFormat="1" ht="18.75" customHeight="1">
      <c r="A13" s="19">
        <v>1</v>
      </c>
      <c r="B13" s="20" t="s">
        <v>56</v>
      </c>
      <c r="C13" s="21" t="s">
        <v>34</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1"/>
      <c r="BB13" s="32"/>
      <c r="BC13" s="33"/>
      <c r="IE13" s="35">
        <v>1</v>
      </c>
      <c r="IF13" s="35" t="s">
        <v>35</v>
      </c>
      <c r="IG13" s="35" t="s">
        <v>36</v>
      </c>
      <c r="IH13" s="35">
        <v>10</v>
      </c>
      <c r="II13" s="35" t="s">
        <v>37</v>
      </c>
    </row>
    <row r="14" spans="1:243" s="34" customFormat="1" ht="122.25" customHeight="1">
      <c r="A14" s="19">
        <v>1.01</v>
      </c>
      <c r="B14" s="33" t="s">
        <v>74</v>
      </c>
      <c r="C14" s="21" t="s">
        <v>38</v>
      </c>
      <c r="D14" s="67">
        <v>1</v>
      </c>
      <c r="E14" s="23" t="s">
        <v>75</v>
      </c>
      <c r="F14" s="68">
        <v>100</v>
      </c>
      <c r="G14" s="36"/>
      <c r="H14" s="24"/>
      <c r="I14" s="22" t="s">
        <v>40</v>
      </c>
      <c r="J14" s="25">
        <f>IF(I14="Less(-)",-1,1)</f>
        <v>1</v>
      </c>
      <c r="K14" s="26" t="s">
        <v>50</v>
      </c>
      <c r="L14" s="26" t="s">
        <v>7</v>
      </c>
      <c r="M14" s="69"/>
      <c r="N14" s="62"/>
      <c r="O14" s="62"/>
      <c r="P14" s="63"/>
      <c r="Q14" s="62"/>
      <c r="R14" s="62"/>
      <c r="S14" s="64"/>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6">
        <f>total_amount_ba($B$2,$D$2,D14,F14,J14,K14,M14)</f>
        <v>0</v>
      </c>
      <c r="BB14" s="66">
        <f>BA14+SUM(N14:AZ14)</f>
        <v>0</v>
      </c>
      <c r="BC14" s="33" t="str">
        <f>SpellNumber(L14,BB14)</f>
        <v>INR Zero Only</v>
      </c>
      <c r="IE14" s="35"/>
      <c r="IF14" s="35"/>
      <c r="IG14" s="35"/>
      <c r="IH14" s="35"/>
      <c r="II14" s="35"/>
    </row>
    <row r="15" spans="1:243" s="34" customFormat="1" ht="33" customHeight="1">
      <c r="A15" s="37" t="s">
        <v>48</v>
      </c>
      <c r="B15" s="38"/>
      <c r="C15" s="39"/>
      <c r="D15" s="40"/>
      <c r="E15" s="40"/>
      <c r="F15" s="40"/>
      <c r="G15" s="40"/>
      <c r="H15" s="41"/>
      <c r="I15" s="41"/>
      <c r="J15" s="41"/>
      <c r="K15" s="41"/>
      <c r="L15" s="42"/>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70">
        <f>SUM(BA13:BA14)</f>
        <v>0</v>
      </c>
      <c r="BB15" s="70">
        <f>SUM(BB13:BB14)</f>
        <v>0</v>
      </c>
      <c r="BC15" s="33" t="str">
        <f>SpellNumber($E$2,BB15)</f>
        <v>INR Zero Only</v>
      </c>
      <c r="IE15" s="35">
        <v>4</v>
      </c>
      <c r="IF15" s="35" t="s">
        <v>42</v>
      </c>
      <c r="IG15" s="35" t="s">
        <v>47</v>
      </c>
      <c r="IH15" s="35">
        <v>10</v>
      </c>
      <c r="II15" s="35" t="s">
        <v>39</v>
      </c>
    </row>
    <row r="16" spans="1:243" s="53" customFormat="1" ht="39" customHeight="1" hidden="1">
      <c r="A16" s="38" t="s">
        <v>52</v>
      </c>
      <c r="B16" s="44"/>
      <c r="C16" s="45"/>
      <c r="D16" s="46"/>
      <c r="E16" s="47" t="s">
        <v>49</v>
      </c>
      <c r="F16" s="60"/>
      <c r="G16" s="48"/>
      <c r="H16" s="49"/>
      <c r="I16" s="49"/>
      <c r="J16" s="49"/>
      <c r="K16" s="50"/>
      <c r="L16" s="51"/>
      <c r="M16" s="52"/>
      <c r="O16" s="34"/>
      <c r="P16" s="34"/>
      <c r="Q16" s="34"/>
      <c r="R16" s="34"/>
      <c r="S16" s="34"/>
      <c r="BA16" s="58">
        <f>IF(ISBLANK(F16),0,IF(E16="Excess (+)",ROUND(BA15+(BA15*F16),2),IF(E16="Less (-)",ROUND(BA15+(BA15*F16*(-1)),2),0)))</f>
        <v>0</v>
      </c>
      <c r="BB16" s="59">
        <f>ROUND(BA16,0)</f>
        <v>0</v>
      </c>
      <c r="BC16" s="33" t="str">
        <f>SpellNumber(L16,BB16)</f>
        <v> Zero Only</v>
      </c>
      <c r="IE16" s="54"/>
      <c r="IF16" s="54"/>
      <c r="IG16" s="54"/>
      <c r="IH16" s="54"/>
      <c r="II16" s="54"/>
    </row>
    <row r="17" spans="1:243" s="53" customFormat="1" ht="51" customHeight="1">
      <c r="A17" s="37" t="s">
        <v>51</v>
      </c>
      <c r="B17" s="37"/>
      <c r="C17" s="75" t="str">
        <f>SpellNumber($E$2,BB15)</f>
        <v>INR Zero Only</v>
      </c>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7"/>
      <c r="IE17" s="54"/>
      <c r="IF17" s="54"/>
      <c r="IG17" s="54"/>
      <c r="IH17" s="54"/>
      <c r="II17" s="54"/>
    </row>
    <row r="18" spans="3:243" s="14" customFormat="1" ht="15">
      <c r="C18" s="55"/>
      <c r="D18" s="55"/>
      <c r="E18" s="55"/>
      <c r="F18" s="55"/>
      <c r="G18" s="55"/>
      <c r="H18" s="55"/>
      <c r="I18" s="55"/>
      <c r="J18" s="55"/>
      <c r="K18" s="55"/>
      <c r="L18" s="55"/>
      <c r="M18" s="55"/>
      <c r="O18" s="55"/>
      <c r="BA18" s="55"/>
      <c r="BC18" s="55"/>
      <c r="IE18" s="15"/>
      <c r="IF18" s="15"/>
      <c r="IG18" s="15"/>
      <c r="IH18" s="15"/>
      <c r="II18" s="15"/>
    </row>
  </sheetData>
  <sheetProtection password="CEBE" sheet="1"/>
  <mergeCells count="8">
    <mergeCell ref="A9:BC9"/>
    <mergeCell ref="C17:BC17"/>
    <mergeCell ref="A1:L1"/>
    <mergeCell ref="A4:BC4"/>
    <mergeCell ref="A5:BC5"/>
    <mergeCell ref="A6:BC6"/>
    <mergeCell ref="A7:BC7"/>
    <mergeCell ref="B8:BC8"/>
  </mergeCells>
  <dataValidations count="21">
    <dataValidation type="list" allowBlank="1" showInputMessage="1" showErrorMessage="1" sqref="K13:K14">
      <formula1>"Partial Conversion, Full Conversion"</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allowBlank="1" showInputMessage="1" showErrorMessage="1" promptTitle="Units" prompt="Please enter Units in text" sqref="E13:E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allowBlank="1" showInputMessage="1" showErrorMessage="1" promptTitle="Itemcode/Make" prompt="Please enter text" sqref="C13:C14"/>
    <dataValidation type="decimal" allowBlank="1" showInputMessage="1" showErrorMessage="1" errorTitle="Invalid Entry" error="Only Numeric Values are allowed. " sqref="A13:A14">
      <formula1>0</formula1>
      <formula2>999999999999999</formula2>
    </dataValidation>
    <dataValidation type="list" showInputMessage="1" showErrorMessage="1" sqref="I13:I14">
      <formula1>"Excess(+), Less(-)"</formula1>
    </dataValidation>
    <dataValidation allowBlank="1" showInputMessage="1" showErrorMessage="1" promptTitle="Addition / Deduction" prompt="Please Choose the correct One" sqref="J13:J14"/>
    <dataValidation type="list" allowBlank="1" showInputMessage="1" showErrorMessage="1" sqref="L13 L14">
      <formula1>"INR"</formula1>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s>
  <printOptions/>
  <pageMargins left="0.55" right="0.33" top="0.61" bottom="0.51" header="0.3" footer="0.3"/>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4" t="s">
        <v>2</v>
      </c>
      <c r="F6" s="84"/>
      <c r="G6" s="84"/>
      <c r="H6" s="84"/>
      <c r="I6" s="84"/>
      <c r="J6" s="84"/>
      <c r="K6" s="84"/>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mergeCells count="1">
    <mergeCell ref="E6:K1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4">
    <tabColor theme="4" tint="-0.4999699890613556"/>
  </sheetPr>
  <dimension ref="A1:II49"/>
  <sheetViews>
    <sheetView showGridLines="0" zoomScale="73" zoomScaleNormal="73" zoomScalePageLayoutView="0" workbookViewId="0" topLeftCell="A1">
      <selection activeCell="A4" sqref="A4:BC4"/>
    </sheetView>
  </sheetViews>
  <sheetFormatPr defaultColWidth="9.140625" defaultRowHeight="15"/>
  <cols>
    <col min="1" max="1" width="14.57421875" style="55" customWidth="1"/>
    <col min="2" max="2" width="210.7109375" style="55" customWidth="1"/>
    <col min="3" max="3" width="16.00390625" style="55" hidden="1" customWidth="1"/>
    <col min="4" max="4" width="14.57421875" style="55" customWidth="1"/>
    <col min="5" max="5" width="11.28125" style="55" customWidth="1"/>
    <col min="6" max="6" width="14.421875" style="55" hidden="1" customWidth="1"/>
    <col min="7" max="7" width="14.140625" style="55" hidden="1" customWidth="1"/>
    <col min="8" max="9" width="12.140625" style="55" hidden="1" customWidth="1"/>
    <col min="10" max="10" width="9.00390625" style="55" hidden="1" customWidth="1"/>
    <col min="11" max="11" width="19.57421875" style="55" hidden="1" customWidth="1"/>
    <col min="12" max="12" width="14.28125" style="55" hidden="1" customWidth="1"/>
    <col min="13" max="13" width="19.00390625" style="55" customWidth="1"/>
    <col min="14" max="14" width="15.28125" style="56" hidden="1" customWidth="1"/>
    <col min="15" max="15" width="14.28125" style="55" hidden="1" customWidth="1"/>
    <col min="16" max="16" width="17.28125" style="55" hidden="1" customWidth="1"/>
    <col min="17" max="17" width="18.421875" style="55" hidden="1" customWidth="1"/>
    <col min="18" max="18" width="17.421875" style="55" hidden="1" customWidth="1"/>
    <col min="19" max="19" width="14.7109375" style="55" hidden="1" customWidth="1"/>
    <col min="20" max="20" width="14.8515625" style="55" hidden="1" customWidth="1"/>
    <col min="21" max="21" width="16.421875" style="55" hidden="1" customWidth="1"/>
    <col min="22" max="22" width="13.00390625" style="55" hidden="1" customWidth="1"/>
    <col min="23" max="51" width="9.140625" style="55" hidden="1" customWidth="1"/>
    <col min="52" max="52" width="10.28125" style="55" hidden="1" customWidth="1"/>
    <col min="53" max="53" width="20.28125" style="55" customWidth="1"/>
    <col min="54" max="54" width="18.8515625" style="55" hidden="1" customWidth="1"/>
    <col min="55" max="55" width="43.57421875" style="55" customWidth="1"/>
    <col min="56" max="238" width="9.140625" style="55" customWidth="1"/>
    <col min="239" max="243" width="9.140625" style="57" customWidth="1"/>
    <col min="244" max="16384" width="9.140625" style="55" customWidth="1"/>
  </cols>
  <sheetData>
    <row r="1" spans="1:243" s="1" customFormat="1" ht="25.5" customHeight="1">
      <c r="A1" s="78" t="str">
        <f>B2&amp;" BoQ"</f>
        <v>Item Rate BoQ</v>
      </c>
      <c r="B1" s="78"/>
      <c r="C1" s="78"/>
      <c r="D1" s="78"/>
      <c r="E1" s="78"/>
      <c r="F1" s="78"/>
      <c r="G1" s="78"/>
      <c r="H1" s="78"/>
      <c r="I1" s="78"/>
      <c r="J1" s="78"/>
      <c r="K1" s="78"/>
      <c r="L1" s="78"/>
      <c r="O1" s="2"/>
      <c r="P1" s="2"/>
      <c r="Q1" s="3"/>
      <c r="IE1" s="3"/>
      <c r="IF1" s="3"/>
      <c r="IG1" s="3"/>
      <c r="IH1" s="3"/>
      <c r="II1" s="3"/>
    </row>
    <row r="2" spans="1:17" s="1" customFormat="1" ht="25.5" customHeight="1" hidden="1">
      <c r="A2" s="4" t="s">
        <v>3</v>
      </c>
      <c r="B2" s="4" t="s">
        <v>4</v>
      </c>
      <c r="C2" s="61" t="s">
        <v>5</v>
      </c>
      <c r="D2" s="61"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9" t="s">
        <v>63</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7"/>
      <c r="IF4" s="7"/>
      <c r="IG4" s="7"/>
      <c r="IH4" s="7"/>
      <c r="II4" s="7"/>
    </row>
    <row r="5" spans="1:243" s="6" customFormat="1" ht="30.75" customHeight="1">
      <c r="A5" s="79" t="s">
        <v>77</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7"/>
      <c r="IF5" s="7"/>
      <c r="IG5" s="7"/>
      <c r="IH5" s="7"/>
      <c r="II5" s="7"/>
    </row>
    <row r="6" spans="1:243" s="6" customFormat="1" ht="30.75" customHeight="1">
      <c r="A6" s="79" t="s">
        <v>64</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7"/>
      <c r="IF6" s="7"/>
      <c r="IG6" s="7"/>
      <c r="IH6" s="7"/>
      <c r="II6" s="7"/>
    </row>
    <row r="7" spans="1:243" s="6" customFormat="1" ht="29.25" customHeight="1" hidden="1">
      <c r="A7" s="80" t="s">
        <v>10</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7"/>
      <c r="IF7" s="7"/>
      <c r="IG7" s="7"/>
      <c r="IH7" s="7"/>
      <c r="II7" s="7"/>
    </row>
    <row r="8" spans="1:243" s="9" customFormat="1" ht="65.25" customHeight="1">
      <c r="A8" s="8" t="s">
        <v>53</v>
      </c>
      <c r="B8" s="8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3"/>
      <c r="IE8" s="10"/>
      <c r="IF8" s="10"/>
      <c r="IG8" s="10"/>
      <c r="IH8" s="10"/>
      <c r="II8" s="10"/>
    </row>
    <row r="9" spans="1:243" s="11" customFormat="1" ht="61.5" customHeight="1">
      <c r="A9" s="72" t="s">
        <v>11</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4"/>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71</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71" t="s">
        <v>58</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4" customFormat="1" ht="18.75" customHeight="1">
      <c r="A13" s="19">
        <v>1</v>
      </c>
      <c r="B13" s="20" t="s">
        <v>55</v>
      </c>
      <c r="C13" s="19">
        <v>1</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1"/>
      <c r="BB13" s="32"/>
      <c r="BC13" s="33"/>
      <c r="IE13" s="35">
        <v>1</v>
      </c>
      <c r="IF13" s="35" t="s">
        <v>35</v>
      </c>
      <c r="IG13" s="35" t="s">
        <v>36</v>
      </c>
      <c r="IH13" s="35">
        <v>10</v>
      </c>
      <c r="II13" s="35" t="s">
        <v>37</v>
      </c>
    </row>
    <row r="14" spans="1:243" s="34" customFormat="1" ht="105" customHeight="1">
      <c r="A14" s="19">
        <v>2</v>
      </c>
      <c r="B14" s="33" t="s">
        <v>92</v>
      </c>
      <c r="C14" s="19">
        <v>2</v>
      </c>
      <c r="D14" s="67">
        <v>0.48</v>
      </c>
      <c r="E14" s="23" t="s">
        <v>78</v>
      </c>
      <c r="F14" s="68">
        <v>100</v>
      </c>
      <c r="G14" s="36"/>
      <c r="H14" s="24"/>
      <c r="I14" s="22" t="s">
        <v>40</v>
      </c>
      <c r="J14" s="25">
        <f>IF(I14="Less(-)",-1,1)</f>
        <v>1</v>
      </c>
      <c r="K14" s="26" t="s">
        <v>50</v>
      </c>
      <c r="L14" s="26" t="s">
        <v>7</v>
      </c>
      <c r="M14" s="69"/>
      <c r="N14" s="62"/>
      <c r="O14" s="62"/>
      <c r="P14" s="63"/>
      <c r="Q14" s="62"/>
      <c r="R14" s="62"/>
      <c r="S14" s="64"/>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6">
        <f>total_amount_ba($B$2,$D$2,D14,F14,J14,K14,M14)</f>
        <v>0</v>
      </c>
      <c r="BB14" s="66">
        <f>BA14+SUM(N14:AZ14)</f>
        <v>0</v>
      </c>
      <c r="BC14" s="33" t="str">
        <f>SpellNumber(L14,BB14)</f>
        <v>INR Zero Only</v>
      </c>
      <c r="IE14" s="35">
        <v>1.01</v>
      </c>
      <c r="IF14" s="35" t="s">
        <v>41</v>
      </c>
      <c r="IG14" s="35" t="s">
        <v>36</v>
      </c>
      <c r="IH14" s="35">
        <v>123.223</v>
      </c>
      <c r="II14" s="35" t="s">
        <v>39</v>
      </c>
    </row>
    <row r="15" spans="1:243" s="34" customFormat="1" ht="110.25" customHeight="1">
      <c r="A15" s="19">
        <v>3</v>
      </c>
      <c r="B15" s="33" t="s">
        <v>93</v>
      </c>
      <c r="C15" s="19">
        <v>3</v>
      </c>
      <c r="D15" s="67">
        <v>1046.95</v>
      </c>
      <c r="E15" s="23" t="s">
        <v>57</v>
      </c>
      <c r="F15" s="68">
        <v>100</v>
      </c>
      <c r="G15" s="36"/>
      <c r="H15" s="36"/>
      <c r="I15" s="22" t="s">
        <v>40</v>
      </c>
      <c r="J15" s="25">
        <f aca="true" t="shared" si="0" ref="J15:J45">IF(I15="Less(-)",-1,1)</f>
        <v>1</v>
      </c>
      <c r="K15" s="26" t="s">
        <v>50</v>
      </c>
      <c r="L15" s="26" t="s">
        <v>7</v>
      </c>
      <c r="M15" s="69"/>
      <c r="N15" s="62"/>
      <c r="O15" s="62"/>
      <c r="P15" s="63"/>
      <c r="Q15" s="62"/>
      <c r="R15" s="62"/>
      <c r="S15" s="64"/>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6">
        <f aca="true" t="shared" si="1" ref="BA15:BA45">total_amount_ba($B$2,$D$2,D15,F15,J15,K15,M15)</f>
        <v>0</v>
      </c>
      <c r="BB15" s="66">
        <f aca="true" t="shared" si="2" ref="BB15:BB45">BA15+SUM(N15:AZ15)</f>
        <v>0</v>
      </c>
      <c r="BC15" s="33" t="str">
        <f aca="true" t="shared" si="3" ref="BC15:BC45">SpellNumber(L15,BB15)</f>
        <v>INR Zero Only</v>
      </c>
      <c r="IE15" s="35"/>
      <c r="IF15" s="35"/>
      <c r="IG15" s="35"/>
      <c r="IH15" s="35"/>
      <c r="II15" s="35"/>
    </row>
    <row r="16" spans="1:243" s="34" customFormat="1" ht="109.5" customHeight="1">
      <c r="A16" s="19">
        <v>4</v>
      </c>
      <c r="B16" s="33" t="s">
        <v>94</v>
      </c>
      <c r="C16" s="19">
        <v>4</v>
      </c>
      <c r="D16" s="67">
        <v>6</v>
      </c>
      <c r="E16" s="23" t="s">
        <v>39</v>
      </c>
      <c r="F16" s="68">
        <v>100</v>
      </c>
      <c r="G16" s="36"/>
      <c r="H16" s="36"/>
      <c r="I16" s="22" t="s">
        <v>40</v>
      </c>
      <c r="J16" s="25">
        <f t="shared" si="0"/>
        <v>1</v>
      </c>
      <c r="K16" s="26" t="s">
        <v>50</v>
      </c>
      <c r="L16" s="26" t="s">
        <v>7</v>
      </c>
      <c r="M16" s="69"/>
      <c r="N16" s="62"/>
      <c r="O16" s="62"/>
      <c r="P16" s="63"/>
      <c r="Q16" s="62"/>
      <c r="R16" s="62"/>
      <c r="S16" s="64"/>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6">
        <f t="shared" si="1"/>
        <v>0</v>
      </c>
      <c r="BB16" s="66">
        <f t="shared" si="2"/>
        <v>0</v>
      </c>
      <c r="BC16" s="33" t="str">
        <f t="shared" si="3"/>
        <v>INR Zero Only</v>
      </c>
      <c r="IE16" s="35"/>
      <c r="IF16" s="35"/>
      <c r="IG16" s="35"/>
      <c r="IH16" s="35"/>
      <c r="II16" s="35"/>
    </row>
    <row r="17" spans="1:243" s="34" customFormat="1" ht="171" customHeight="1">
      <c r="A17" s="19">
        <v>5</v>
      </c>
      <c r="B17" s="33" t="s">
        <v>95</v>
      </c>
      <c r="C17" s="19">
        <v>5</v>
      </c>
      <c r="D17" s="67">
        <v>62.82</v>
      </c>
      <c r="E17" s="23" t="s">
        <v>79</v>
      </c>
      <c r="F17" s="68">
        <v>100</v>
      </c>
      <c r="G17" s="36"/>
      <c r="H17" s="36"/>
      <c r="I17" s="22" t="s">
        <v>40</v>
      </c>
      <c r="J17" s="25">
        <f t="shared" si="0"/>
        <v>1</v>
      </c>
      <c r="K17" s="26" t="s">
        <v>50</v>
      </c>
      <c r="L17" s="26" t="s">
        <v>7</v>
      </c>
      <c r="M17" s="69"/>
      <c r="N17" s="62"/>
      <c r="O17" s="62"/>
      <c r="P17" s="63"/>
      <c r="Q17" s="62"/>
      <c r="R17" s="62"/>
      <c r="S17" s="64"/>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6">
        <f t="shared" si="1"/>
        <v>0</v>
      </c>
      <c r="BB17" s="66">
        <f t="shared" si="2"/>
        <v>0</v>
      </c>
      <c r="BC17" s="33" t="str">
        <f t="shared" si="3"/>
        <v>INR Zero Only</v>
      </c>
      <c r="IE17" s="35"/>
      <c r="IF17" s="35"/>
      <c r="IG17" s="35"/>
      <c r="IH17" s="35"/>
      <c r="II17" s="35"/>
    </row>
    <row r="18" spans="1:243" s="34" customFormat="1" ht="117.75" customHeight="1">
      <c r="A18" s="19">
        <v>6</v>
      </c>
      <c r="B18" s="33" t="s">
        <v>96</v>
      </c>
      <c r="C18" s="19">
        <v>6</v>
      </c>
      <c r="D18" s="67">
        <v>1046.95</v>
      </c>
      <c r="E18" s="23" t="s">
        <v>57</v>
      </c>
      <c r="F18" s="68">
        <v>100</v>
      </c>
      <c r="G18" s="36"/>
      <c r="H18" s="36"/>
      <c r="I18" s="22" t="s">
        <v>40</v>
      </c>
      <c r="J18" s="25">
        <f t="shared" si="0"/>
        <v>1</v>
      </c>
      <c r="K18" s="26" t="s">
        <v>50</v>
      </c>
      <c r="L18" s="26" t="s">
        <v>7</v>
      </c>
      <c r="M18" s="69"/>
      <c r="N18" s="62"/>
      <c r="O18" s="62"/>
      <c r="P18" s="63"/>
      <c r="Q18" s="62"/>
      <c r="R18" s="62"/>
      <c r="S18" s="64"/>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6">
        <f t="shared" si="1"/>
        <v>0</v>
      </c>
      <c r="BB18" s="66">
        <f t="shared" si="2"/>
        <v>0</v>
      </c>
      <c r="BC18" s="33" t="str">
        <f t="shared" si="3"/>
        <v>INR Zero Only</v>
      </c>
      <c r="IE18" s="35"/>
      <c r="IF18" s="35"/>
      <c r="IG18" s="35"/>
      <c r="IH18" s="35"/>
      <c r="II18" s="35"/>
    </row>
    <row r="19" spans="1:243" s="34" customFormat="1" ht="171" customHeight="1">
      <c r="A19" s="19">
        <v>7</v>
      </c>
      <c r="B19" s="33" t="s">
        <v>97</v>
      </c>
      <c r="C19" s="19">
        <v>7</v>
      </c>
      <c r="D19" s="67">
        <v>52.35</v>
      </c>
      <c r="E19" s="23" t="s">
        <v>79</v>
      </c>
      <c r="F19" s="68">
        <v>100</v>
      </c>
      <c r="G19" s="36"/>
      <c r="H19" s="36"/>
      <c r="I19" s="22" t="s">
        <v>40</v>
      </c>
      <c r="J19" s="25">
        <f t="shared" si="0"/>
        <v>1</v>
      </c>
      <c r="K19" s="26" t="s">
        <v>50</v>
      </c>
      <c r="L19" s="26" t="s">
        <v>7</v>
      </c>
      <c r="M19" s="69"/>
      <c r="N19" s="62"/>
      <c r="O19" s="62"/>
      <c r="P19" s="63"/>
      <c r="Q19" s="62"/>
      <c r="R19" s="62"/>
      <c r="S19" s="64"/>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6">
        <f t="shared" si="1"/>
        <v>0</v>
      </c>
      <c r="BB19" s="66">
        <f t="shared" si="2"/>
        <v>0</v>
      </c>
      <c r="BC19" s="33" t="str">
        <f t="shared" si="3"/>
        <v>INR Zero Only</v>
      </c>
      <c r="IE19" s="35"/>
      <c r="IF19" s="35"/>
      <c r="IG19" s="35"/>
      <c r="IH19" s="35"/>
      <c r="II19" s="35"/>
    </row>
    <row r="20" spans="1:243" s="34" customFormat="1" ht="79.5" customHeight="1">
      <c r="A20" s="19">
        <v>8</v>
      </c>
      <c r="B20" s="33" t="s">
        <v>98</v>
      </c>
      <c r="C20" s="19">
        <v>8</v>
      </c>
      <c r="D20" s="67">
        <v>36.57</v>
      </c>
      <c r="E20" s="23" t="s">
        <v>57</v>
      </c>
      <c r="F20" s="68">
        <v>100</v>
      </c>
      <c r="G20" s="36"/>
      <c r="H20" s="36"/>
      <c r="I20" s="22" t="s">
        <v>40</v>
      </c>
      <c r="J20" s="25">
        <f t="shared" si="0"/>
        <v>1</v>
      </c>
      <c r="K20" s="26" t="s">
        <v>50</v>
      </c>
      <c r="L20" s="26" t="s">
        <v>7</v>
      </c>
      <c r="M20" s="69"/>
      <c r="N20" s="62"/>
      <c r="O20" s="62"/>
      <c r="P20" s="63"/>
      <c r="Q20" s="62"/>
      <c r="R20" s="62"/>
      <c r="S20" s="64"/>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6">
        <f t="shared" si="1"/>
        <v>0</v>
      </c>
      <c r="BB20" s="66">
        <f t="shared" si="2"/>
        <v>0</v>
      </c>
      <c r="BC20" s="33" t="str">
        <f t="shared" si="3"/>
        <v>INR Zero Only</v>
      </c>
      <c r="IE20" s="35"/>
      <c r="IF20" s="35"/>
      <c r="IG20" s="35"/>
      <c r="IH20" s="35"/>
      <c r="II20" s="35"/>
    </row>
    <row r="21" spans="1:243" s="34" customFormat="1" ht="18.75" customHeight="1">
      <c r="A21" s="19">
        <v>9</v>
      </c>
      <c r="B21" s="33" t="s">
        <v>99</v>
      </c>
      <c r="C21" s="19">
        <v>9</v>
      </c>
      <c r="D21" s="67">
        <v>10.89</v>
      </c>
      <c r="E21" s="23" t="s">
        <v>79</v>
      </c>
      <c r="F21" s="68">
        <v>100</v>
      </c>
      <c r="G21" s="36"/>
      <c r="H21" s="36"/>
      <c r="I21" s="22" t="s">
        <v>40</v>
      </c>
      <c r="J21" s="25">
        <f t="shared" si="0"/>
        <v>1</v>
      </c>
      <c r="K21" s="26" t="s">
        <v>50</v>
      </c>
      <c r="L21" s="26" t="s">
        <v>7</v>
      </c>
      <c r="M21" s="69"/>
      <c r="N21" s="62"/>
      <c r="O21" s="62"/>
      <c r="P21" s="63"/>
      <c r="Q21" s="62"/>
      <c r="R21" s="62"/>
      <c r="S21" s="64"/>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6">
        <f t="shared" si="1"/>
        <v>0</v>
      </c>
      <c r="BB21" s="66">
        <f t="shared" si="2"/>
        <v>0</v>
      </c>
      <c r="BC21" s="33" t="str">
        <f t="shared" si="3"/>
        <v>INR Zero Only</v>
      </c>
      <c r="IE21" s="35"/>
      <c r="IF21" s="35"/>
      <c r="IG21" s="35"/>
      <c r="IH21" s="35"/>
      <c r="II21" s="35"/>
    </row>
    <row r="22" spans="1:243" s="34" customFormat="1" ht="18.75" customHeight="1">
      <c r="A22" s="19">
        <v>10</v>
      </c>
      <c r="B22" s="33" t="s">
        <v>100</v>
      </c>
      <c r="C22" s="19">
        <v>10</v>
      </c>
      <c r="D22" s="67">
        <v>9.99</v>
      </c>
      <c r="E22" s="23" t="s">
        <v>79</v>
      </c>
      <c r="F22" s="68">
        <v>100</v>
      </c>
      <c r="G22" s="36"/>
      <c r="H22" s="36"/>
      <c r="I22" s="22" t="s">
        <v>40</v>
      </c>
      <c r="J22" s="25">
        <f t="shared" si="0"/>
        <v>1</v>
      </c>
      <c r="K22" s="26" t="s">
        <v>50</v>
      </c>
      <c r="L22" s="26" t="s">
        <v>7</v>
      </c>
      <c r="M22" s="69"/>
      <c r="N22" s="62"/>
      <c r="O22" s="62"/>
      <c r="P22" s="63"/>
      <c r="Q22" s="62"/>
      <c r="R22" s="62"/>
      <c r="S22" s="64"/>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6">
        <f t="shared" si="1"/>
        <v>0</v>
      </c>
      <c r="BB22" s="66">
        <f t="shared" si="2"/>
        <v>0</v>
      </c>
      <c r="BC22" s="33" t="str">
        <f t="shared" si="3"/>
        <v>INR Zero Only</v>
      </c>
      <c r="IE22" s="35"/>
      <c r="IF22" s="35"/>
      <c r="IG22" s="35"/>
      <c r="IH22" s="35"/>
      <c r="II22" s="35"/>
    </row>
    <row r="23" spans="1:243" s="34" customFormat="1" ht="18.75" customHeight="1">
      <c r="A23" s="19">
        <v>11</v>
      </c>
      <c r="B23" s="33" t="s">
        <v>101</v>
      </c>
      <c r="C23" s="19">
        <v>11</v>
      </c>
      <c r="D23" s="67">
        <v>5.33</v>
      </c>
      <c r="E23" s="23" t="s">
        <v>79</v>
      </c>
      <c r="F23" s="68">
        <v>100</v>
      </c>
      <c r="G23" s="36"/>
      <c r="H23" s="36"/>
      <c r="I23" s="22" t="s">
        <v>40</v>
      </c>
      <c r="J23" s="25">
        <f t="shared" si="0"/>
        <v>1</v>
      </c>
      <c r="K23" s="26" t="s">
        <v>50</v>
      </c>
      <c r="L23" s="26" t="s">
        <v>7</v>
      </c>
      <c r="M23" s="69"/>
      <c r="N23" s="62"/>
      <c r="O23" s="62"/>
      <c r="P23" s="63"/>
      <c r="Q23" s="62"/>
      <c r="R23" s="62"/>
      <c r="S23" s="64"/>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6">
        <f t="shared" si="1"/>
        <v>0</v>
      </c>
      <c r="BB23" s="66">
        <f t="shared" si="2"/>
        <v>0</v>
      </c>
      <c r="BC23" s="33" t="str">
        <f t="shared" si="3"/>
        <v>INR Zero Only</v>
      </c>
      <c r="IE23" s="35"/>
      <c r="IF23" s="35"/>
      <c r="IG23" s="35"/>
      <c r="IH23" s="35"/>
      <c r="II23" s="35"/>
    </row>
    <row r="24" spans="1:243" s="34" customFormat="1" ht="18.75" customHeight="1">
      <c r="A24" s="19">
        <v>12</v>
      </c>
      <c r="B24" s="33" t="s">
        <v>102</v>
      </c>
      <c r="C24" s="19">
        <v>12</v>
      </c>
      <c r="D24" s="67">
        <v>106.32</v>
      </c>
      <c r="E24" s="23" t="s">
        <v>79</v>
      </c>
      <c r="F24" s="68">
        <v>100</v>
      </c>
      <c r="G24" s="36"/>
      <c r="H24" s="36"/>
      <c r="I24" s="22" t="s">
        <v>40</v>
      </c>
      <c r="J24" s="25">
        <f t="shared" si="0"/>
        <v>1</v>
      </c>
      <c r="K24" s="26" t="s">
        <v>50</v>
      </c>
      <c r="L24" s="26" t="s">
        <v>7</v>
      </c>
      <c r="M24" s="69"/>
      <c r="N24" s="62"/>
      <c r="O24" s="62"/>
      <c r="P24" s="63"/>
      <c r="Q24" s="62"/>
      <c r="R24" s="62"/>
      <c r="S24" s="64"/>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6">
        <f t="shared" si="1"/>
        <v>0</v>
      </c>
      <c r="BB24" s="66">
        <f t="shared" si="2"/>
        <v>0</v>
      </c>
      <c r="BC24" s="33" t="str">
        <f t="shared" si="3"/>
        <v>INR Zero Only</v>
      </c>
      <c r="IE24" s="35"/>
      <c r="IF24" s="35"/>
      <c r="IG24" s="35"/>
      <c r="IH24" s="35"/>
      <c r="II24" s="35"/>
    </row>
    <row r="25" spans="1:243" s="34" customFormat="1" ht="73.5" customHeight="1">
      <c r="A25" s="19">
        <v>13</v>
      </c>
      <c r="B25" s="33" t="s">
        <v>103</v>
      </c>
      <c r="C25" s="19">
        <v>13</v>
      </c>
      <c r="D25" s="67">
        <v>5.43</v>
      </c>
      <c r="E25" s="23" t="s">
        <v>57</v>
      </c>
      <c r="F25" s="68">
        <v>100</v>
      </c>
      <c r="G25" s="36"/>
      <c r="H25" s="36"/>
      <c r="I25" s="22" t="s">
        <v>40</v>
      </c>
      <c r="J25" s="25">
        <f t="shared" si="0"/>
        <v>1</v>
      </c>
      <c r="K25" s="26" t="s">
        <v>50</v>
      </c>
      <c r="L25" s="26" t="s">
        <v>7</v>
      </c>
      <c r="M25" s="69"/>
      <c r="N25" s="62"/>
      <c r="O25" s="62"/>
      <c r="P25" s="63"/>
      <c r="Q25" s="62"/>
      <c r="R25" s="62"/>
      <c r="S25" s="64"/>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6">
        <f t="shared" si="1"/>
        <v>0</v>
      </c>
      <c r="BB25" s="66">
        <f t="shared" si="2"/>
        <v>0</v>
      </c>
      <c r="BC25" s="33" t="str">
        <f t="shared" si="3"/>
        <v>INR Zero Only</v>
      </c>
      <c r="IE25" s="35"/>
      <c r="IF25" s="35"/>
      <c r="IG25" s="35"/>
      <c r="IH25" s="35"/>
      <c r="II25" s="35"/>
    </row>
    <row r="26" spans="1:243" s="34" customFormat="1" ht="111" customHeight="1">
      <c r="A26" s="19">
        <v>14</v>
      </c>
      <c r="B26" s="33" t="s">
        <v>104</v>
      </c>
      <c r="C26" s="19">
        <v>14</v>
      </c>
      <c r="D26" s="67">
        <v>3.84</v>
      </c>
      <c r="E26" s="23" t="s">
        <v>57</v>
      </c>
      <c r="F26" s="68">
        <v>100</v>
      </c>
      <c r="G26" s="36"/>
      <c r="H26" s="36"/>
      <c r="I26" s="22" t="s">
        <v>40</v>
      </c>
      <c r="J26" s="25">
        <f t="shared" si="0"/>
        <v>1</v>
      </c>
      <c r="K26" s="26" t="s">
        <v>50</v>
      </c>
      <c r="L26" s="26" t="s">
        <v>7</v>
      </c>
      <c r="M26" s="69"/>
      <c r="N26" s="62"/>
      <c r="O26" s="62"/>
      <c r="P26" s="63"/>
      <c r="Q26" s="62"/>
      <c r="R26" s="62"/>
      <c r="S26" s="64"/>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6">
        <f t="shared" si="1"/>
        <v>0</v>
      </c>
      <c r="BB26" s="66">
        <f t="shared" si="2"/>
        <v>0</v>
      </c>
      <c r="BC26" s="33" t="str">
        <f t="shared" si="3"/>
        <v>INR Zero Only</v>
      </c>
      <c r="IE26" s="35"/>
      <c r="IF26" s="35"/>
      <c r="IG26" s="35"/>
      <c r="IH26" s="35"/>
      <c r="II26" s="35"/>
    </row>
    <row r="27" spans="1:243" s="34" customFormat="1" ht="119.25" customHeight="1">
      <c r="A27" s="19">
        <v>15</v>
      </c>
      <c r="B27" s="33" t="s">
        <v>105</v>
      </c>
      <c r="C27" s="19">
        <v>15</v>
      </c>
      <c r="D27" s="67">
        <v>3.72</v>
      </c>
      <c r="E27" s="23" t="s">
        <v>57</v>
      </c>
      <c r="F27" s="68">
        <v>100</v>
      </c>
      <c r="G27" s="36"/>
      <c r="H27" s="36"/>
      <c r="I27" s="22" t="s">
        <v>40</v>
      </c>
      <c r="J27" s="25">
        <f t="shared" si="0"/>
        <v>1</v>
      </c>
      <c r="K27" s="26" t="s">
        <v>50</v>
      </c>
      <c r="L27" s="26" t="s">
        <v>7</v>
      </c>
      <c r="M27" s="69"/>
      <c r="N27" s="62"/>
      <c r="O27" s="62"/>
      <c r="P27" s="63"/>
      <c r="Q27" s="62"/>
      <c r="R27" s="62"/>
      <c r="S27" s="64"/>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6">
        <f t="shared" si="1"/>
        <v>0</v>
      </c>
      <c r="BB27" s="66">
        <f t="shared" si="2"/>
        <v>0</v>
      </c>
      <c r="BC27" s="33" t="str">
        <f t="shared" si="3"/>
        <v>INR Zero Only</v>
      </c>
      <c r="IE27" s="35"/>
      <c r="IF27" s="35"/>
      <c r="IG27" s="35"/>
      <c r="IH27" s="35"/>
      <c r="II27" s="35"/>
    </row>
    <row r="28" spans="1:243" s="34" customFormat="1" ht="96.75" customHeight="1">
      <c r="A28" s="19">
        <v>16</v>
      </c>
      <c r="B28" s="33" t="s">
        <v>106</v>
      </c>
      <c r="C28" s="19">
        <v>16</v>
      </c>
      <c r="D28" s="67">
        <v>8.95</v>
      </c>
      <c r="E28" s="23" t="s">
        <v>57</v>
      </c>
      <c r="F28" s="68">
        <v>100</v>
      </c>
      <c r="G28" s="36"/>
      <c r="H28" s="36"/>
      <c r="I28" s="22" t="s">
        <v>40</v>
      </c>
      <c r="J28" s="25">
        <f t="shared" si="0"/>
        <v>1</v>
      </c>
      <c r="K28" s="26" t="s">
        <v>50</v>
      </c>
      <c r="L28" s="26" t="s">
        <v>7</v>
      </c>
      <c r="M28" s="69"/>
      <c r="N28" s="62"/>
      <c r="O28" s="62"/>
      <c r="P28" s="63"/>
      <c r="Q28" s="62"/>
      <c r="R28" s="62"/>
      <c r="S28" s="64"/>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6">
        <f t="shared" si="1"/>
        <v>0</v>
      </c>
      <c r="BB28" s="66">
        <f t="shared" si="2"/>
        <v>0</v>
      </c>
      <c r="BC28" s="33" t="str">
        <f t="shared" si="3"/>
        <v>INR Zero Only</v>
      </c>
      <c r="IE28" s="35"/>
      <c r="IF28" s="35"/>
      <c r="IG28" s="35"/>
      <c r="IH28" s="35"/>
      <c r="II28" s="35"/>
    </row>
    <row r="29" spans="1:243" s="34" customFormat="1" ht="78" customHeight="1">
      <c r="A29" s="19">
        <v>17</v>
      </c>
      <c r="B29" s="33" t="s">
        <v>107</v>
      </c>
      <c r="C29" s="19">
        <v>17</v>
      </c>
      <c r="D29" s="67">
        <v>24</v>
      </c>
      <c r="E29" s="23" t="s">
        <v>57</v>
      </c>
      <c r="F29" s="68">
        <v>100</v>
      </c>
      <c r="G29" s="36"/>
      <c r="H29" s="36"/>
      <c r="I29" s="22" t="s">
        <v>40</v>
      </c>
      <c r="J29" s="25">
        <f t="shared" si="0"/>
        <v>1</v>
      </c>
      <c r="K29" s="26" t="s">
        <v>50</v>
      </c>
      <c r="L29" s="26" t="s">
        <v>7</v>
      </c>
      <c r="M29" s="69"/>
      <c r="N29" s="62"/>
      <c r="O29" s="62"/>
      <c r="P29" s="63"/>
      <c r="Q29" s="62"/>
      <c r="R29" s="62"/>
      <c r="S29" s="64"/>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6">
        <f t="shared" si="1"/>
        <v>0</v>
      </c>
      <c r="BB29" s="66">
        <f t="shared" si="2"/>
        <v>0</v>
      </c>
      <c r="BC29" s="33" t="str">
        <f t="shared" si="3"/>
        <v>INR Zero Only</v>
      </c>
      <c r="IE29" s="35"/>
      <c r="IF29" s="35"/>
      <c r="IG29" s="35"/>
      <c r="IH29" s="35"/>
      <c r="II29" s="35"/>
    </row>
    <row r="30" spans="1:243" s="34" customFormat="1" ht="85.5" customHeight="1">
      <c r="A30" s="19">
        <v>18</v>
      </c>
      <c r="B30" s="33" t="s">
        <v>108</v>
      </c>
      <c r="C30" s="19">
        <v>18</v>
      </c>
      <c r="D30" s="67">
        <v>8</v>
      </c>
      <c r="E30" s="23" t="s">
        <v>57</v>
      </c>
      <c r="F30" s="68">
        <v>100</v>
      </c>
      <c r="G30" s="36"/>
      <c r="H30" s="36"/>
      <c r="I30" s="22" t="s">
        <v>40</v>
      </c>
      <c r="J30" s="25">
        <f t="shared" si="0"/>
        <v>1</v>
      </c>
      <c r="K30" s="26" t="s">
        <v>50</v>
      </c>
      <c r="L30" s="26" t="s">
        <v>7</v>
      </c>
      <c r="M30" s="69"/>
      <c r="N30" s="62"/>
      <c r="O30" s="62"/>
      <c r="P30" s="63"/>
      <c r="Q30" s="62"/>
      <c r="R30" s="62"/>
      <c r="S30" s="64"/>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6">
        <f t="shared" si="1"/>
        <v>0</v>
      </c>
      <c r="BB30" s="66">
        <f t="shared" si="2"/>
        <v>0</v>
      </c>
      <c r="BC30" s="33" t="str">
        <f t="shared" si="3"/>
        <v>INR Zero Only</v>
      </c>
      <c r="IE30" s="35"/>
      <c r="IF30" s="35"/>
      <c r="IG30" s="35"/>
      <c r="IH30" s="35"/>
      <c r="II30" s="35"/>
    </row>
    <row r="31" spans="1:243" s="34" customFormat="1" ht="113.25" customHeight="1">
      <c r="A31" s="19">
        <v>19</v>
      </c>
      <c r="B31" s="33" t="s">
        <v>109</v>
      </c>
      <c r="C31" s="19">
        <v>19</v>
      </c>
      <c r="D31" s="67">
        <v>3</v>
      </c>
      <c r="E31" s="23" t="s">
        <v>57</v>
      </c>
      <c r="F31" s="68">
        <v>100</v>
      </c>
      <c r="G31" s="36"/>
      <c r="H31" s="36"/>
      <c r="I31" s="22" t="s">
        <v>40</v>
      </c>
      <c r="J31" s="25">
        <f t="shared" si="0"/>
        <v>1</v>
      </c>
      <c r="K31" s="26" t="s">
        <v>50</v>
      </c>
      <c r="L31" s="26" t="s">
        <v>7</v>
      </c>
      <c r="M31" s="69"/>
      <c r="N31" s="62"/>
      <c r="O31" s="62"/>
      <c r="P31" s="63"/>
      <c r="Q31" s="62"/>
      <c r="R31" s="62"/>
      <c r="S31" s="64"/>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6">
        <f t="shared" si="1"/>
        <v>0</v>
      </c>
      <c r="BB31" s="66">
        <f t="shared" si="2"/>
        <v>0</v>
      </c>
      <c r="BC31" s="33" t="str">
        <f t="shared" si="3"/>
        <v>INR Zero Only</v>
      </c>
      <c r="IE31" s="35"/>
      <c r="IF31" s="35"/>
      <c r="IG31" s="35"/>
      <c r="IH31" s="35"/>
      <c r="II31" s="35"/>
    </row>
    <row r="32" spans="1:243" s="34" customFormat="1" ht="104.25" customHeight="1">
      <c r="A32" s="19">
        <v>20</v>
      </c>
      <c r="B32" s="33" t="s">
        <v>110</v>
      </c>
      <c r="C32" s="19">
        <v>20</v>
      </c>
      <c r="D32" s="67">
        <v>6</v>
      </c>
      <c r="E32" s="23" t="s">
        <v>57</v>
      </c>
      <c r="F32" s="68">
        <v>100</v>
      </c>
      <c r="G32" s="36"/>
      <c r="H32" s="36"/>
      <c r="I32" s="22" t="s">
        <v>40</v>
      </c>
      <c r="J32" s="25">
        <f t="shared" si="0"/>
        <v>1</v>
      </c>
      <c r="K32" s="26" t="s">
        <v>50</v>
      </c>
      <c r="L32" s="26" t="s">
        <v>7</v>
      </c>
      <c r="M32" s="69"/>
      <c r="N32" s="62"/>
      <c r="O32" s="62"/>
      <c r="P32" s="63"/>
      <c r="Q32" s="62"/>
      <c r="R32" s="62"/>
      <c r="S32" s="64"/>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6">
        <f t="shared" si="1"/>
        <v>0</v>
      </c>
      <c r="BB32" s="66">
        <f t="shared" si="2"/>
        <v>0</v>
      </c>
      <c r="BC32" s="33" t="str">
        <f t="shared" si="3"/>
        <v>INR Zero Only</v>
      </c>
      <c r="IE32" s="35"/>
      <c r="IF32" s="35"/>
      <c r="IG32" s="35"/>
      <c r="IH32" s="35"/>
      <c r="II32" s="35"/>
    </row>
    <row r="33" spans="1:243" s="34" customFormat="1" ht="165.75" customHeight="1">
      <c r="A33" s="19">
        <v>21</v>
      </c>
      <c r="B33" s="33" t="s">
        <v>111</v>
      </c>
      <c r="C33" s="19">
        <v>21</v>
      </c>
      <c r="D33" s="67">
        <v>3</v>
      </c>
      <c r="E33" s="23" t="s">
        <v>39</v>
      </c>
      <c r="F33" s="68">
        <v>100</v>
      </c>
      <c r="G33" s="36"/>
      <c r="H33" s="36"/>
      <c r="I33" s="22" t="s">
        <v>40</v>
      </c>
      <c r="J33" s="25">
        <f t="shared" si="0"/>
        <v>1</v>
      </c>
      <c r="K33" s="26" t="s">
        <v>50</v>
      </c>
      <c r="L33" s="26" t="s">
        <v>7</v>
      </c>
      <c r="M33" s="69"/>
      <c r="N33" s="62"/>
      <c r="O33" s="62"/>
      <c r="P33" s="63"/>
      <c r="Q33" s="62"/>
      <c r="R33" s="62"/>
      <c r="S33" s="64"/>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6">
        <f t="shared" si="1"/>
        <v>0</v>
      </c>
      <c r="BB33" s="66">
        <f t="shared" si="2"/>
        <v>0</v>
      </c>
      <c r="BC33" s="33" t="str">
        <f t="shared" si="3"/>
        <v>INR Zero Only</v>
      </c>
      <c r="IE33" s="35"/>
      <c r="IF33" s="35"/>
      <c r="IG33" s="35"/>
      <c r="IH33" s="35"/>
      <c r="II33" s="35"/>
    </row>
    <row r="34" spans="1:243" s="34" customFormat="1" ht="118.5" customHeight="1">
      <c r="A34" s="19">
        <v>22</v>
      </c>
      <c r="B34" s="33" t="s">
        <v>112</v>
      </c>
      <c r="C34" s="19">
        <v>22</v>
      </c>
      <c r="D34" s="67">
        <v>4</v>
      </c>
      <c r="E34" s="23" t="s">
        <v>39</v>
      </c>
      <c r="F34" s="68">
        <v>100</v>
      </c>
      <c r="G34" s="36"/>
      <c r="H34" s="36"/>
      <c r="I34" s="22" t="s">
        <v>40</v>
      </c>
      <c r="J34" s="25">
        <f t="shared" si="0"/>
        <v>1</v>
      </c>
      <c r="K34" s="26" t="s">
        <v>50</v>
      </c>
      <c r="L34" s="26" t="s">
        <v>7</v>
      </c>
      <c r="M34" s="69"/>
      <c r="N34" s="62"/>
      <c r="O34" s="62"/>
      <c r="P34" s="63"/>
      <c r="Q34" s="62"/>
      <c r="R34" s="62"/>
      <c r="S34" s="64"/>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6">
        <f t="shared" si="1"/>
        <v>0</v>
      </c>
      <c r="BB34" s="66">
        <f t="shared" si="2"/>
        <v>0</v>
      </c>
      <c r="BC34" s="33" t="str">
        <f t="shared" si="3"/>
        <v>INR Zero Only</v>
      </c>
      <c r="IE34" s="35"/>
      <c r="IF34" s="35"/>
      <c r="IG34" s="35"/>
      <c r="IH34" s="35"/>
      <c r="II34" s="35"/>
    </row>
    <row r="35" spans="1:243" s="34" customFormat="1" ht="112.5" customHeight="1">
      <c r="A35" s="19">
        <v>23</v>
      </c>
      <c r="B35" s="33" t="s">
        <v>113</v>
      </c>
      <c r="C35" s="19">
        <v>23</v>
      </c>
      <c r="D35" s="67">
        <v>5</v>
      </c>
      <c r="E35" s="23" t="s">
        <v>39</v>
      </c>
      <c r="F35" s="68">
        <v>100</v>
      </c>
      <c r="G35" s="36"/>
      <c r="H35" s="36"/>
      <c r="I35" s="22" t="s">
        <v>40</v>
      </c>
      <c r="J35" s="25">
        <f t="shared" si="0"/>
        <v>1</v>
      </c>
      <c r="K35" s="26" t="s">
        <v>50</v>
      </c>
      <c r="L35" s="26" t="s">
        <v>7</v>
      </c>
      <c r="M35" s="69"/>
      <c r="N35" s="62"/>
      <c r="O35" s="62"/>
      <c r="P35" s="63"/>
      <c r="Q35" s="62"/>
      <c r="R35" s="62"/>
      <c r="S35" s="64"/>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6">
        <f t="shared" si="1"/>
        <v>0</v>
      </c>
      <c r="BB35" s="66">
        <f t="shared" si="2"/>
        <v>0</v>
      </c>
      <c r="BC35" s="33" t="str">
        <f t="shared" si="3"/>
        <v>INR Zero Only</v>
      </c>
      <c r="IE35" s="35"/>
      <c r="IF35" s="35"/>
      <c r="IG35" s="35"/>
      <c r="IH35" s="35"/>
      <c r="II35" s="35"/>
    </row>
    <row r="36" spans="1:243" s="34" customFormat="1" ht="117" customHeight="1">
      <c r="A36" s="19">
        <v>24</v>
      </c>
      <c r="B36" s="33" t="s">
        <v>114</v>
      </c>
      <c r="C36" s="19">
        <v>24</v>
      </c>
      <c r="D36" s="67">
        <v>3</v>
      </c>
      <c r="E36" s="23" t="s">
        <v>39</v>
      </c>
      <c r="F36" s="68">
        <v>100</v>
      </c>
      <c r="G36" s="36"/>
      <c r="H36" s="36"/>
      <c r="I36" s="22" t="s">
        <v>40</v>
      </c>
      <c r="J36" s="25">
        <f t="shared" si="0"/>
        <v>1</v>
      </c>
      <c r="K36" s="26" t="s">
        <v>50</v>
      </c>
      <c r="L36" s="26" t="s">
        <v>7</v>
      </c>
      <c r="M36" s="69"/>
      <c r="N36" s="62"/>
      <c r="O36" s="62"/>
      <c r="P36" s="63"/>
      <c r="Q36" s="62"/>
      <c r="R36" s="62"/>
      <c r="S36" s="64"/>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6">
        <f t="shared" si="1"/>
        <v>0</v>
      </c>
      <c r="BB36" s="66">
        <f t="shared" si="2"/>
        <v>0</v>
      </c>
      <c r="BC36" s="33" t="str">
        <f t="shared" si="3"/>
        <v>INR Zero Only</v>
      </c>
      <c r="IE36" s="35"/>
      <c r="IF36" s="35"/>
      <c r="IG36" s="35"/>
      <c r="IH36" s="35"/>
      <c r="II36" s="35"/>
    </row>
    <row r="37" spans="1:243" s="34" customFormat="1" ht="39" customHeight="1">
      <c r="A37" s="19">
        <v>26</v>
      </c>
      <c r="B37" s="33" t="s">
        <v>115</v>
      </c>
      <c r="C37" s="19">
        <v>26</v>
      </c>
      <c r="D37" s="67">
        <v>1</v>
      </c>
      <c r="E37" s="23" t="s">
        <v>39</v>
      </c>
      <c r="F37" s="68">
        <v>100</v>
      </c>
      <c r="G37" s="36"/>
      <c r="H37" s="36"/>
      <c r="I37" s="22" t="s">
        <v>40</v>
      </c>
      <c r="J37" s="25">
        <f t="shared" si="0"/>
        <v>1</v>
      </c>
      <c r="K37" s="26" t="s">
        <v>50</v>
      </c>
      <c r="L37" s="26" t="s">
        <v>7</v>
      </c>
      <c r="M37" s="69"/>
      <c r="N37" s="62"/>
      <c r="O37" s="62"/>
      <c r="P37" s="63"/>
      <c r="Q37" s="62"/>
      <c r="R37" s="62"/>
      <c r="S37" s="64"/>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6">
        <f t="shared" si="1"/>
        <v>0</v>
      </c>
      <c r="BB37" s="66">
        <f t="shared" si="2"/>
        <v>0</v>
      </c>
      <c r="BC37" s="33" t="str">
        <f t="shared" si="3"/>
        <v>INR Zero Only</v>
      </c>
      <c r="IE37" s="35"/>
      <c r="IF37" s="35"/>
      <c r="IG37" s="35"/>
      <c r="IH37" s="35"/>
      <c r="II37" s="35"/>
    </row>
    <row r="38" spans="1:243" s="34" customFormat="1" ht="18.75" customHeight="1">
      <c r="A38" s="19">
        <v>27</v>
      </c>
      <c r="B38" s="33" t="s">
        <v>116</v>
      </c>
      <c r="C38" s="19">
        <v>27</v>
      </c>
      <c r="D38" s="67">
        <v>1</v>
      </c>
      <c r="E38" s="23" t="s">
        <v>39</v>
      </c>
      <c r="F38" s="68">
        <v>100</v>
      </c>
      <c r="G38" s="36"/>
      <c r="H38" s="36"/>
      <c r="I38" s="22" t="s">
        <v>40</v>
      </c>
      <c r="J38" s="25">
        <f t="shared" si="0"/>
        <v>1</v>
      </c>
      <c r="K38" s="26" t="s">
        <v>50</v>
      </c>
      <c r="L38" s="26" t="s">
        <v>7</v>
      </c>
      <c r="M38" s="69"/>
      <c r="N38" s="62"/>
      <c r="O38" s="62"/>
      <c r="P38" s="63"/>
      <c r="Q38" s="62"/>
      <c r="R38" s="62"/>
      <c r="S38" s="64"/>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6">
        <f t="shared" si="1"/>
        <v>0</v>
      </c>
      <c r="BB38" s="66">
        <f t="shared" si="2"/>
        <v>0</v>
      </c>
      <c r="BC38" s="33" t="str">
        <f t="shared" si="3"/>
        <v>INR Zero Only</v>
      </c>
      <c r="IE38" s="35"/>
      <c r="IF38" s="35"/>
      <c r="IG38" s="35"/>
      <c r="IH38" s="35"/>
      <c r="II38" s="35"/>
    </row>
    <row r="39" spans="1:243" s="34" customFormat="1" ht="18.75" customHeight="1">
      <c r="A39" s="19">
        <v>28</v>
      </c>
      <c r="B39" s="33" t="s">
        <v>117</v>
      </c>
      <c r="C39" s="19">
        <v>28</v>
      </c>
      <c r="D39" s="67">
        <v>1</v>
      </c>
      <c r="E39" s="23" t="s">
        <v>39</v>
      </c>
      <c r="F39" s="68">
        <v>100</v>
      </c>
      <c r="G39" s="36"/>
      <c r="H39" s="36"/>
      <c r="I39" s="22" t="s">
        <v>40</v>
      </c>
      <c r="J39" s="25">
        <f t="shared" si="0"/>
        <v>1</v>
      </c>
      <c r="K39" s="26" t="s">
        <v>50</v>
      </c>
      <c r="L39" s="26" t="s">
        <v>7</v>
      </c>
      <c r="M39" s="69"/>
      <c r="N39" s="62"/>
      <c r="O39" s="62"/>
      <c r="P39" s="63"/>
      <c r="Q39" s="62"/>
      <c r="R39" s="62"/>
      <c r="S39" s="64"/>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6">
        <f t="shared" si="1"/>
        <v>0</v>
      </c>
      <c r="BB39" s="66">
        <f t="shared" si="2"/>
        <v>0</v>
      </c>
      <c r="BC39" s="33" t="str">
        <f t="shared" si="3"/>
        <v>INR Zero Only</v>
      </c>
      <c r="IE39" s="35"/>
      <c r="IF39" s="35"/>
      <c r="IG39" s="35"/>
      <c r="IH39" s="35"/>
      <c r="II39" s="35"/>
    </row>
    <row r="40" spans="1:243" s="34" customFormat="1" ht="32.25" customHeight="1">
      <c r="A40" s="19">
        <v>29</v>
      </c>
      <c r="B40" s="33" t="s">
        <v>118</v>
      </c>
      <c r="C40" s="19">
        <v>29</v>
      </c>
      <c r="D40" s="67">
        <v>32</v>
      </c>
      <c r="E40" s="23" t="s">
        <v>39</v>
      </c>
      <c r="F40" s="68">
        <v>100</v>
      </c>
      <c r="G40" s="36"/>
      <c r="H40" s="36"/>
      <c r="I40" s="22" t="s">
        <v>40</v>
      </c>
      <c r="J40" s="25">
        <f t="shared" si="0"/>
        <v>1</v>
      </c>
      <c r="K40" s="26" t="s">
        <v>50</v>
      </c>
      <c r="L40" s="26" t="s">
        <v>7</v>
      </c>
      <c r="M40" s="69"/>
      <c r="N40" s="62"/>
      <c r="O40" s="62"/>
      <c r="P40" s="63"/>
      <c r="Q40" s="62"/>
      <c r="R40" s="62"/>
      <c r="S40" s="64"/>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6">
        <f t="shared" si="1"/>
        <v>0</v>
      </c>
      <c r="BB40" s="66">
        <f t="shared" si="2"/>
        <v>0</v>
      </c>
      <c r="BC40" s="33" t="str">
        <f t="shared" si="3"/>
        <v>INR Zero Only</v>
      </c>
      <c r="IE40" s="35"/>
      <c r="IF40" s="35"/>
      <c r="IG40" s="35"/>
      <c r="IH40" s="35"/>
      <c r="II40" s="35"/>
    </row>
    <row r="41" spans="1:243" s="34" customFormat="1" ht="409.5" customHeight="1">
      <c r="A41" s="19">
        <v>30</v>
      </c>
      <c r="B41" s="33" t="s">
        <v>144</v>
      </c>
      <c r="C41" s="19">
        <v>30</v>
      </c>
      <c r="D41" s="67">
        <v>4</v>
      </c>
      <c r="E41" s="23" t="s">
        <v>39</v>
      </c>
      <c r="F41" s="68">
        <v>100</v>
      </c>
      <c r="G41" s="36"/>
      <c r="H41" s="36"/>
      <c r="I41" s="22" t="s">
        <v>40</v>
      </c>
      <c r="J41" s="25">
        <f t="shared" si="0"/>
        <v>1</v>
      </c>
      <c r="K41" s="26" t="s">
        <v>50</v>
      </c>
      <c r="L41" s="26" t="s">
        <v>7</v>
      </c>
      <c r="M41" s="69"/>
      <c r="N41" s="62"/>
      <c r="O41" s="62"/>
      <c r="P41" s="63"/>
      <c r="Q41" s="62"/>
      <c r="R41" s="62"/>
      <c r="S41" s="64"/>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6">
        <f t="shared" si="1"/>
        <v>0</v>
      </c>
      <c r="BB41" s="66">
        <f t="shared" si="2"/>
        <v>0</v>
      </c>
      <c r="BC41" s="33" t="str">
        <f t="shared" si="3"/>
        <v>INR Zero Only</v>
      </c>
      <c r="IE41" s="35"/>
      <c r="IF41" s="35"/>
      <c r="IG41" s="35"/>
      <c r="IH41" s="35"/>
      <c r="II41" s="35"/>
    </row>
    <row r="42" spans="1:243" s="34" customFormat="1" ht="409.5" customHeight="1">
      <c r="A42" s="19">
        <v>31</v>
      </c>
      <c r="B42" s="33" t="s">
        <v>145</v>
      </c>
      <c r="C42" s="19">
        <v>31</v>
      </c>
      <c r="D42" s="67">
        <v>4</v>
      </c>
      <c r="E42" s="23" t="s">
        <v>39</v>
      </c>
      <c r="F42" s="68">
        <v>100</v>
      </c>
      <c r="G42" s="36"/>
      <c r="H42" s="36"/>
      <c r="I42" s="22" t="s">
        <v>40</v>
      </c>
      <c r="J42" s="25">
        <f t="shared" si="0"/>
        <v>1</v>
      </c>
      <c r="K42" s="26" t="s">
        <v>50</v>
      </c>
      <c r="L42" s="26" t="s">
        <v>7</v>
      </c>
      <c r="M42" s="69"/>
      <c r="N42" s="62"/>
      <c r="O42" s="62"/>
      <c r="P42" s="63"/>
      <c r="Q42" s="62"/>
      <c r="R42" s="62"/>
      <c r="S42" s="64"/>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6">
        <f t="shared" si="1"/>
        <v>0</v>
      </c>
      <c r="BB42" s="66">
        <f t="shared" si="2"/>
        <v>0</v>
      </c>
      <c r="BC42" s="33" t="str">
        <f t="shared" si="3"/>
        <v>INR Zero Only</v>
      </c>
      <c r="IE42" s="35"/>
      <c r="IF42" s="35"/>
      <c r="IG42" s="35"/>
      <c r="IH42" s="35"/>
      <c r="II42" s="35"/>
    </row>
    <row r="43" spans="1:243" s="34" customFormat="1" ht="95.25" customHeight="1">
      <c r="A43" s="19">
        <v>32</v>
      </c>
      <c r="B43" s="33" t="s">
        <v>119</v>
      </c>
      <c r="C43" s="19">
        <v>32</v>
      </c>
      <c r="D43" s="67">
        <v>24.8</v>
      </c>
      <c r="E43" s="23" t="s">
        <v>39</v>
      </c>
      <c r="F43" s="68">
        <v>100</v>
      </c>
      <c r="G43" s="36"/>
      <c r="H43" s="36"/>
      <c r="I43" s="22" t="s">
        <v>40</v>
      </c>
      <c r="J43" s="25">
        <f t="shared" si="0"/>
        <v>1</v>
      </c>
      <c r="K43" s="26" t="s">
        <v>50</v>
      </c>
      <c r="L43" s="26" t="s">
        <v>7</v>
      </c>
      <c r="M43" s="69"/>
      <c r="N43" s="62"/>
      <c r="O43" s="62"/>
      <c r="P43" s="63"/>
      <c r="Q43" s="62"/>
      <c r="R43" s="62"/>
      <c r="S43" s="64"/>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6">
        <f t="shared" si="1"/>
        <v>0</v>
      </c>
      <c r="BB43" s="66">
        <f t="shared" si="2"/>
        <v>0</v>
      </c>
      <c r="BC43" s="33" t="str">
        <f t="shared" si="3"/>
        <v>INR Zero Only</v>
      </c>
      <c r="IE43" s="35"/>
      <c r="IF43" s="35"/>
      <c r="IG43" s="35"/>
      <c r="IH43" s="35"/>
      <c r="II43" s="35"/>
    </row>
    <row r="44" spans="1:243" s="34" customFormat="1" ht="18.75" customHeight="1">
      <c r="A44" s="19">
        <v>33</v>
      </c>
      <c r="B44" s="33" t="s">
        <v>120</v>
      </c>
      <c r="C44" s="19">
        <v>33</v>
      </c>
      <c r="D44" s="67">
        <v>12</v>
      </c>
      <c r="E44" s="23" t="s">
        <v>39</v>
      </c>
      <c r="F44" s="68">
        <v>100</v>
      </c>
      <c r="G44" s="36"/>
      <c r="H44" s="36"/>
      <c r="I44" s="22" t="s">
        <v>40</v>
      </c>
      <c r="J44" s="25">
        <f t="shared" si="0"/>
        <v>1</v>
      </c>
      <c r="K44" s="26" t="s">
        <v>50</v>
      </c>
      <c r="L44" s="26" t="s">
        <v>7</v>
      </c>
      <c r="M44" s="69"/>
      <c r="N44" s="62"/>
      <c r="O44" s="62"/>
      <c r="P44" s="63"/>
      <c r="Q44" s="62"/>
      <c r="R44" s="62"/>
      <c r="S44" s="64"/>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6">
        <f>total_amount_ba($B$2,$D$2,D44,F44,J44,K44,M44)</f>
        <v>0</v>
      </c>
      <c r="BB44" s="66">
        <f>BA44+SUM(N44:AZ44)</f>
        <v>0</v>
      </c>
      <c r="BC44" s="33" t="str">
        <f>SpellNumber(L44,BB44)</f>
        <v>INR Zero Only</v>
      </c>
      <c r="IE44" s="35"/>
      <c r="IF44" s="35"/>
      <c r="IG44" s="35"/>
      <c r="IH44" s="35"/>
      <c r="II44" s="35"/>
    </row>
    <row r="45" spans="1:243" s="34" customFormat="1" ht="110.25" customHeight="1">
      <c r="A45" s="19">
        <v>34</v>
      </c>
      <c r="B45" s="33" t="s">
        <v>121</v>
      </c>
      <c r="C45" s="19">
        <v>34</v>
      </c>
      <c r="D45" s="67">
        <v>24.8</v>
      </c>
      <c r="E45" s="23" t="s">
        <v>39</v>
      </c>
      <c r="F45" s="68">
        <v>100</v>
      </c>
      <c r="G45" s="36"/>
      <c r="H45" s="36"/>
      <c r="I45" s="22" t="s">
        <v>40</v>
      </c>
      <c r="J45" s="25">
        <f t="shared" si="0"/>
        <v>1</v>
      </c>
      <c r="K45" s="26" t="s">
        <v>50</v>
      </c>
      <c r="L45" s="26" t="s">
        <v>7</v>
      </c>
      <c r="M45" s="69"/>
      <c r="N45" s="62"/>
      <c r="O45" s="62"/>
      <c r="P45" s="63"/>
      <c r="Q45" s="62"/>
      <c r="R45" s="62"/>
      <c r="S45" s="64"/>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6">
        <f t="shared" si="1"/>
        <v>0</v>
      </c>
      <c r="BB45" s="66">
        <f t="shared" si="2"/>
        <v>0</v>
      </c>
      <c r="BC45" s="33" t="str">
        <f t="shared" si="3"/>
        <v>INR Zero Only</v>
      </c>
      <c r="IE45" s="35"/>
      <c r="IF45" s="35"/>
      <c r="IG45" s="35"/>
      <c r="IH45" s="35"/>
      <c r="II45" s="35"/>
    </row>
    <row r="46" spans="1:243" s="34" customFormat="1" ht="33" customHeight="1">
      <c r="A46" s="37" t="s">
        <v>48</v>
      </c>
      <c r="B46" s="38"/>
      <c r="C46" s="39"/>
      <c r="D46" s="40"/>
      <c r="E46" s="40"/>
      <c r="F46" s="40"/>
      <c r="G46" s="40"/>
      <c r="H46" s="41"/>
      <c r="I46" s="41"/>
      <c r="J46" s="41"/>
      <c r="K46" s="41"/>
      <c r="L46" s="42"/>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70">
        <f>SUM(BA13:BA45)</f>
        <v>0</v>
      </c>
      <c r="BB46" s="70">
        <f>SUM(BB13:BB45)</f>
        <v>0</v>
      </c>
      <c r="BC46" s="33" t="str">
        <f>SpellNumber($E$2,BB46)</f>
        <v>INR Zero Only</v>
      </c>
      <c r="IE46" s="35">
        <v>4</v>
      </c>
      <c r="IF46" s="35" t="s">
        <v>42</v>
      </c>
      <c r="IG46" s="35" t="s">
        <v>47</v>
      </c>
      <c r="IH46" s="35">
        <v>10</v>
      </c>
      <c r="II46" s="35" t="s">
        <v>39</v>
      </c>
    </row>
    <row r="47" spans="1:243" s="53" customFormat="1" ht="39" customHeight="1" hidden="1">
      <c r="A47" s="38" t="s">
        <v>52</v>
      </c>
      <c r="B47" s="44"/>
      <c r="C47" s="45"/>
      <c r="D47" s="46"/>
      <c r="E47" s="47" t="s">
        <v>49</v>
      </c>
      <c r="F47" s="60"/>
      <c r="G47" s="48"/>
      <c r="H47" s="49"/>
      <c r="I47" s="49"/>
      <c r="J47" s="49"/>
      <c r="K47" s="50"/>
      <c r="L47" s="51"/>
      <c r="M47" s="52"/>
      <c r="O47" s="34"/>
      <c r="P47" s="34"/>
      <c r="Q47" s="34"/>
      <c r="R47" s="34"/>
      <c r="S47" s="34"/>
      <c r="BA47" s="58">
        <f>IF(ISBLANK(F47),0,IF(E47="Excess (+)",ROUND(BA46+(BA46*F47),2),IF(E47="Less (-)",ROUND(BA46+(BA46*F47*(-1)),2),0)))</f>
        <v>0</v>
      </c>
      <c r="BB47" s="59">
        <f>ROUND(BA47,0)</f>
        <v>0</v>
      </c>
      <c r="BC47" s="33" t="str">
        <f>SpellNumber(L47,BB47)</f>
        <v> Zero Only</v>
      </c>
      <c r="IE47" s="54"/>
      <c r="IF47" s="54"/>
      <c r="IG47" s="54"/>
      <c r="IH47" s="54"/>
      <c r="II47" s="54"/>
    </row>
    <row r="48" spans="1:243" s="53" customFormat="1" ht="51" customHeight="1">
      <c r="A48" s="37" t="s">
        <v>51</v>
      </c>
      <c r="B48" s="37"/>
      <c r="C48" s="75" t="str">
        <f>SpellNumber($E$2,BB46)</f>
        <v>INR Zero Only</v>
      </c>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7"/>
      <c r="IE48" s="54"/>
      <c r="IF48" s="54"/>
      <c r="IG48" s="54"/>
      <c r="IH48" s="54"/>
      <c r="II48" s="54"/>
    </row>
    <row r="49" spans="3:243" s="14" customFormat="1" ht="15">
      <c r="C49" s="55"/>
      <c r="D49" s="55"/>
      <c r="E49" s="55"/>
      <c r="F49" s="55"/>
      <c r="G49" s="55"/>
      <c r="H49" s="55"/>
      <c r="I49" s="55"/>
      <c r="J49" s="55"/>
      <c r="K49" s="55"/>
      <c r="L49" s="55"/>
      <c r="M49" s="55"/>
      <c r="O49" s="55"/>
      <c r="BA49" s="55"/>
      <c r="BC49" s="55"/>
      <c r="IE49" s="15"/>
      <c r="IF49" s="15"/>
      <c r="IG49" s="15"/>
      <c r="IH49" s="15"/>
      <c r="II49" s="15"/>
    </row>
  </sheetData>
  <sheetProtection password="CEBE" sheet="1"/>
  <mergeCells count="8">
    <mergeCell ref="A9:BC9"/>
    <mergeCell ref="C48:BC48"/>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Percentage Rate" errorTitle="Invalid Entry" error="Please Choose the Percentage Option then Enter the Percentage Rate" sqref="F47">
      <formula1>IF(E47&lt;&gt;"Select",0,-1)</formula1>
      <formula2>IF(E47&lt;&gt;"Select",99.99,-1)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7">
      <formula1>0</formula1>
      <formula2>IF(E47&lt;&gt;"Select",99.9,0)</formula2>
    </dataValidation>
    <dataValidation type="list" showInputMessage="1" showErrorMessage="1" promptTitle="Less or Excess" prompt="Please select either LESS  ( - )  or  EXCESS  ( + )" errorTitle="Please enter valid values only" error="Please select either LESS ( - ) or  EXCESS  ( + )" sqref="E47">
      <formula1>IF(ISBLANK(F47),$A$3:$C$3,$B$3:$C$3)</formula1>
    </dataValidation>
    <dataValidation type="list" showInputMessage="1" showErrorMessage="1" promptTitle="Option C1 or D1" prompt="Please select the Option C1 or Option D1" errorTitle="Please enter valid values only" error="Please select the Option C1 or Option D1" sqref="D47">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7">
      <formula1>0</formula1>
      <formula2>99.9</formula2>
    </dataValidation>
    <dataValidation type="list" allowBlank="1" showInputMessage="1" showErrorMessage="1" sqref="L43 L44 L13 L14 L15 L16 L17 L18 L19 L20 L21 L22 L23 L24 L25 L26 L27 L28 L29 L30 L31 L32 L33 L34 L35 L36 L37 L38 L39 L40 L41 L42 L45">
      <formula1>"INR"</formula1>
    </dataValidation>
    <dataValidation type="list" allowBlank="1" showInputMessage="1" showErrorMessage="1" sqref="K13:K45">
      <formula1>"Partial Conversion, Full Conversion"</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45 D13:D45">
      <formula1>0</formula1>
      <formula2>999999999999999</formula2>
    </dataValidation>
    <dataValidation allowBlank="1" showInputMessage="1" showErrorMessage="1" promptTitle="Units" prompt="Please enter Units in text" sqref="E13:E45"/>
    <dataValidation type="decimal" allowBlank="1" showInputMessage="1" showErrorMessage="1" promptTitle="Rate Entry" prompt="Please enter the Basic Price in Rupees for this item. " errorTitle="Invaid Entry" error="Only Numeric Values are allowed. " sqref="G13:H4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4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5">
      <formula1>0</formula1>
      <formula2>999999999999999</formula2>
    </dataValidation>
    <dataValidation type="decimal" allowBlank="1" showInputMessage="1" showErrorMessage="1" errorTitle="Invalid Entry" error="Only Numeric Values are allowed. " sqref="A13:A45 C13:C45">
      <formula1>0</formula1>
      <formula2>999999999999999</formula2>
    </dataValidation>
    <dataValidation type="list" showInputMessage="1" showErrorMessage="1" sqref="I13:I45">
      <formula1>"Excess(+), Less(-)"</formula1>
    </dataValidation>
    <dataValidation allowBlank="1" showInputMessage="1" showErrorMessage="1" promptTitle="Addition / Deduction" prompt="Please Choose the correct One" sqref="J13:J45"/>
  </dataValidations>
  <printOptions/>
  <pageMargins left="0.55" right="0.33" top="0.61" bottom="0.51"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20">
    <tabColor theme="4" tint="-0.4999699890613556"/>
  </sheetPr>
  <dimension ref="A1:II47"/>
  <sheetViews>
    <sheetView showGridLines="0" zoomScale="73" zoomScaleNormal="73" zoomScalePageLayoutView="0" workbookViewId="0" topLeftCell="A40">
      <selection activeCell="D40" sqref="D40"/>
    </sheetView>
  </sheetViews>
  <sheetFormatPr defaultColWidth="9.140625" defaultRowHeight="15"/>
  <cols>
    <col min="1" max="1" width="14.57421875" style="55" customWidth="1"/>
    <col min="2" max="2" width="161.28125" style="55" customWidth="1"/>
    <col min="3" max="3" width="10.140625" style="55" hidden="1" customWidth="1"/>
    <col min="4" max="4" width="14.57421875" style="55" customWidth="1"/>
    <col min="5" max="5" width="11.28125" style="55" customWidth="1"/>
    <col min="6" max="6" width="14.421875" style="55" hidden="1" customWidth="1"/>
    <col min="7" max="7" width="14.140625" style="55" hidden="1" customWidth="1"/>
    <col min="8" max="9" width="12.140625" style="55" hidden="1" customWidth="1"/>
    <col min="10" max="10" width="9.00390625" style="55" hidden="1" customWidth="1"/>
    <col min="11" max="11" width="19.57421875" style="55" hidden="1" customWidth="1"/>
    <col min="12" max="12" width="14.28125" style="55" hidden="1" customWidth="1"/>
    <col min="13" max="13" width="19.00390625" style="55" customWidth="1"/>
    <col min="14" max="14" width="15.28125" style="56" hidden="1" customWidth="1"/>
    <col min="15" max="15" width="14.28125" style="55" hidden="1" customWidth="1"/>
    <col min="16" max="16" width="17.28125" style="55" hidden="1" customWidth="1"/>
    <col min="17" max="17" width="18.421875" style="55" hidden="1" customWidth="1"/>
    <col min="18" max="18" width="17.421875" style="55" hidden="1" customWidth="1"/>
    <col min="19" max="19" width="14.7109375" style="55" hidden="1" customWidth="1"/>
    <col min="20" max="20" width="14.8515625" style="55" hidden="1" customWidth="1"/>
    <col min="21" max="21" width="16.421875" style="55" hidden="1" customWidth="1"/>
    <col min="22" max="22" width="13.00390625" style="55" hidden="1" customWidth="1"/>
    <col min="23" max="51" width="9.140625" style="55" hidden="1" customWidth="1"/>
    <col min="52" max="52" width="10.28125" style="55" hidden="1" customWidth="1"/>
    <col min="53" max="53" width="20.28125" style="55" customWidth="1"/>
    <col min="54" max="54" width="18.8515625" style="55" hidden="1" customWidth="1"/>
    <col min="55" max="55" width="43.57421875" style="55" customWidth="1"/>
    <col min="56" max="238" width="9.140625" style="55" customWidth="1"/>
    <col min="239" max="243" width="9.140625" style="57" customWidth="1"/>
    <col min="244" max="16384" width="9.140625" style="55" customWidth="1"/>
  </cols>
  <sheetData>
    <row r="1" spans="1:243" s="1" customFormat="1" ht="25.5" customHeight="1">
      <c r="A1" s="78" t="str">
        <f>B2&amp;" BoQ"</f>
        <v>Item Rate BoQ</v>
      </c>
      <c r="B1" s="78"/>
      <c r="C1" s="78"/>
      <c r="D1" s="78"/>
      <c r="E1" s="78"/>
      <c r="F1" s="78"/>
      <c r="G1" s="78"/>
      <c r="H1" s="78"/>
      <c r="I1" s="78"/>
      <c r="J1" s="78"/>
      <c r="K1" s="78"/>
      <c r="L1" s="78"/>
      <c r="O1" s="2"/>
      <c r="P1" s="2"/>
      <c r="Q1" s="3"/>
      <c r="IE1" s="3"/>
      <c r="IF1" s="3"/>
      <c r="IG1" s="3"/>
      <c r="IH1" s="3"/>
      <c r="II1" s="3"/>
    </row>
    <row r="2" spans="1:17" s="1" customFormat="1" ht="25.5" customHeight="1" hidden="1">
      <c r="A2" s="4" t="s">
        <v>3</v>
      </c>
      <c r="B2" s="4" t="s">
        <v>4</v>
      </c>
      <c r="C2" s="61" t="s">
        <v>5</v>
      </c>
      <c r="D2" s="61"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9" t="s">
        <v>63</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7"/>
      <c r="IF4" s="7"/>
      <c r="IG4" s="7"/>
      <c r="IH4" s="7"/>
      <c r="II4" s="7"/>
    </row>
    <row r="5" spans="1:243" s="6" customFormat="1" ht="30.75" customHeight="1">
      <c r="A5" s="79" t="s">
        <v>80</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7"/>
      <c r="IF5" s="7"/>
      <c r="IG5" s="7"/>
      <c r="IH5" s="7"/>
      <c r="II5" s="7"/>
    </row>
    <row r="6" spans="1:243" s="6" customFormat="1" ht="30.75" customHeight="1">
      <c r="A6" s="79" t="s">
        <v>64</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7"/>
      <c r="IF6" s="7"/>
      <c r="IG6" s="7"/>
      <c r="IH6" s="7"/>
      <c r="II6" s="7"/>
    </row>
    <row r="7" spans="1:243" s="6" customFormat="1" ht="29.25" customHeight="1" hidden="1">
      <c r="A7" s="80" t="s">
        <v>10</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7"/>
      <c r="IF7" s="7"/>
      <c r="IG7" s="7"/>
      <c r="IH7" s="7"/>
      <c r="II7" s="7"/>
    </row>
    <row r="8" spans="1:243" s="9" customFormat="1" ht="65.25" customHeight="1">
      <c r="A8" s="8" t="s">
        <v>53</v>
      </c>
      <c r="B8" s="8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3"/>
      <c r="IE8" s="10"/>
      <c r="IF8" s="10"/>
      <c r="IG8" s="10"/>
      <c r="IH8" s="10"/>
      <c r="II8" s="10"/>
    </row>
    <row r="9" spans="1:243" s="11" customFormat="1" ht="61.5" customHeight="1">
      <c r="A9" s="72" t="s">
        <v>11</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4"/>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71</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71" t="s">
        <v>58</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4" customFormat="1" ht="18.75" customHeight="1">
      <c r="A13" s="19">
        <v>1</v>
      </c>
      <c r="B13" s="20" t="s">
        <v>55</v>
      </c>
      <c r="C13" s="19">
        <v>1</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1"/>
      <c r="BB13" s="32"/>
      <c r="BC13" s="33"/>
      <c r="IE13" s="35">
        <v>1</v>
      </c>
      <c r="IF13" s="35" t="s">
        <v>35</v>
      </c>
      <c r="IG13" s="35" t="s">
        <v>36</v>
      </c>
      <c r="IH13" s="35">
        <v>10</v>
      </c>
      <c r="II13" s="35" t="s">
        <v>37</v>
      </c>
    </row>
    <row r="14" spans="1:243" s="34" customFormat="1" ht="78" customHeight="1">
      <c r="A14" s="19">
        <v>2</v>
      </c>
      <c r="B14" s="33" t="s">
        <v>92</v>
      </c>
      <c r="C14" s="19">
        <v>2</v>
      </c>
      <c r="D14" s="67">
        <v>0.47</v>
      </c>
      <c r="E14" s="23" t="s">
        <v>78</v>
      </c>
      <c r="F14" s="68">
        <v>100</v>
      </c>
      <c r="G14" s="36"/>
      <c r="H14" s="24"/>
      <c r="I14" s="22" t="s">
        <v>40</v>
      </c>
      <c r="J14" s="25">
        <f>IF(I14="Less(-)",-1,1)</f>
        <v>1</v>
      </c>
      <c r="K14" s="26" t="s">
        <v>50</v>
      </c>
      <c r="L14" s="26" t="s">
        <v>7</v>
      </c>
      <c r="M14" s="69"/>
      <c r="N14" s="62"/>
      <c r="O14" s="62"/>
      <c r="P14" s="63"/>
      <c r="Q14" s="62"/>
      <c r="R14" s="62"/>
      <c r="S14" s="64"/>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6">
        <f>total_amount_ba($B$2,$D$2,D14,F14,J14,K14,M14)</f>
        <v>0</v>
      </c>
      <c r="BB14" s="66">
        <f>BA14+SUM(N14:AZ14)</f>
        <v>0</v>
      </c>
      <c r="BC14" s="33" t="str">
        <f>SpellNumber(L14,BB14)</f>
        <v>INR Zero Only</v>
      </c>
      <c r="IE14" s="35">
        <v>1.01</v>
      </c>
      <c r="IF14" s="35" t="s">
        <v>41</v>
      </c>
      <c r="IG14" s="35" t="s">
        <v>36</v>
      </c>
      <c r="IH14" s="35">
        <v>123.223</v>
      </c>
      <c r="II14" s="35" t="s">
        <v>39</v>
      </c>
    </row>
    <row r="15" spans="1:243" s="34" customFormat="1" ht="66.75" customHeight="1">
      <c r="A15" s="19">
        <v>3</v>
      </c>
      <c r="B15" s="33" t="s">
        <v>93</v>
      </c>
      <c r="C15" s="19">
        <v>3</v>
      </c>
      <c r="D15" s="67">
        <v>1162.57</v>
      </c>
      <c r="E15" s="23" t="s">
        <v>57</v>
      </c>
      <c r="F15" s="68">
        <v>100</v>
      </c>
      <c r="G15" s="36"/>
      <c r="H15" s="36"/>
      <c r="I15" s="22" t="s">
        <v>40</v>
      </c>
      <c r="J15" s="25">
        <f>IF(I15="Less(-)",-1,1)</f>
        <v>1</v>
      </c>
      <c r="K15" s="26" t="s">
        <v>50</v>
      </c>
      <c r="L15" s="26" t="s">
        <v>7</v>
      </c>
      <c r="M15" s="69"/>
      <c r="N15" s="62"/>
      <c r="O15" s="62"/>
      <c r="P15" s="63"/>
      <c r="Q15" s="62"/>
      <c r="R15" s="62"/>
      <c r="S15" s="64"/>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6">
        <f>total_amount_ba($B$2,$D$2,D15,F15,J15,K15,M15)</f>
        <v>0</v>
      </c>
      <c r="BB15" s="66">
        <f>BA15+SUM(N15:AZ15)</f>
        <v>0</v>
      </c>
      <c r="BC15" s="33" t="str">
        <f>SpellNumber(L15,BB15)</f>
        <v>INR Zero Only</v>
      </c>
      <c r="IE15" s="35">
        <v>1.02</v>
      </c>
      <c r="IF15" s="35" t="s">
        <v>42</v>
      </c>
      <c r="IG15" s="35" t="s">
        <v>43</v>
      </c>
      <c r="IH15" s="35">
        <v>213</v>
      </c>
      <c r="II15" s="35" t="s">
        <v>39</v>
      </c>
    </row>
    <row r="16" spans="1:243" s="34" customFormat="1" ht="122.25" customHeight="1">
      <c r="A16" s="19">
        <v>4</v>
      </c>
      <c r="B16" s="33" t="s">
        <v>94</v>
      </c>
      <c r="C16" s="19">
        <v>4</v>
      </c>
      <c r="D16" s="67">
        <v>6</v>
      </c>
      <c r="E16" s="23" t="s">
        <v>39</v>
      </c>
      <c r="F16" s="68">
        <v>100</v>
      </c>
      <c r="G16" s="36"/>
      <c r="H16" s="36"/>
      <c r="I16" s="22" t="s">
        <v>40</v>
      </c>
      <c r="J16" s="25">
        <f aca="true" t="shared" si="0" ref="J16:J42">IF(I16="Less(-)",-1,1)</f>
        <v>1</v>
      </c>
      <c r="K16" s="26" t="s">
        <v>50</v>
      </c>
      <c r="L16" s="26" t="s">
        <v>7</v>
      </c>
      <c r="M16" s="69"/>
      <c r="N16" s="62"/>
      <c r="O16" s="62"/>
      <c r="P16" s="63"/>
      <c r="Q16" s="62"/>
      <c r="R16" s="62"/>
      <c r="S16" s="64"/>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6">
        <f aca="true" t="shared" si="1" ref="BA16:BA42">total_amount_ba($B$2,$D$2,D16,F16,J16,K16,M16)</f>
        <v>0</v>
      </c>
      <c r="BB16" s="66">
        <f aca="true" t="shared" si="2" ref="BB16:BB42">BA16+SUM(N16:AZ16)</f>
        <v>0</v>
      </c>
      <c r="BC16" s="33" t="str">
        <f aca="true" t="shared" si="3" ref="BC16:BC42">SpellNumber(L16,BB16)</f>
        <v>INR Zero Only</v>
      </c>
      <c r="IE16" s="35"/>
      <c r="IF16" s="35"/>
      <c r="IG16" s="35"/>
      <c r="IH16" s="35"/>
      <c r="II16" s="35"/>
    </row>
    <row r="17" spans="1:243" s="34" customFormat="1" ht="197.25" customHeight="1">
      <c r="A17" s="19">
        <v>5</v>
      </c>
      <c r="B17" s="33" t="s">
        <v>123</v>
      </c>
      <c r="C17" s="19">
        <v>5</v>
      </c>
      <c r="D17" s="67">
        <v>69.75</v>
      </c>
      <c r="E17" s="23" t="s">
        <v>79</v>
      </c>
      <c r="F17" s="68">
        <v>100</v>
      </c>
      <c r="G17" s="36"/>
      <c r="H17" s="36"/>
      <c r="I17" s="22" t="s">
        <v>40</v>
      </c>
      <c r="J17" s="25">
        <f t="shared" si="0"/>
        <v>1</v>
      </c>
      <c r="K17" s="26" t="s">
        <v>50</v>
      </c>
      <c r="L17" s="26" t="s">
        <v>7</v>
      </c>
      <c r="M17" s="69"/>
      <c r="N17" s="62"/>
      <c r="O17" s="62"/>
      <c r="P17" s="63"/>
      <c r="Q17" s="62"/>
      <c r="R17" s="62"/>
      <c r="S17" s="64"/>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6">
        <f t="shared" si="1"/>
        <v>0</v>
      </c>
      <c r="BB17" s="66">
        <f t="shared" si="2"/>
        <v>0</v>
      </c>
      <c r="BC17" s="33" t="str">
        <f t="shared" si="3"/>
        <v>INR Zero Only</v>
      </c>
      <c r="IE17" s="35"/>
      <c r="IF17" s="35"/>
      <c r="IG17" s="35"/>
      <c r="IH17" s="35"/>
      <c r="II17" s="35"/>
    </row>
    <row r="18" spans="1:243" s="34" customFormat="1" ht="114" customHeight="1">
      <c r="A18" s="19">
        <v>6</v>
      </c>
      <c r="B18" s="33" t="s">
        <v>96</v>
      </c>
      <c r="C18" s="19">
        <v>6</v>
      </c>
      <c r="D18" s="67">
        <v>1162.57</v>
      </c>
      <c r="E18" s="23" t="s">
        <v>57</v>
      </c>
      <c r="F18" s="68">
        <v>100</v>
      </c>
      <c r="G18" s="36"/>
      <c r="H18" s="36"/>
      <c r="I18" s="22" t="s">
        <v>40</v>
      </c>
      <c r="J18" s="25">
        <f t="shared" si="0"/>
        <v>1</v>
      </c>
      <c r="K18" s="26" t="s">
        <v>50</v>
      </c>
      <c r="L18" s="26" t="s">
        <v>7</v>
      </c>
      <c r="M18" s="69"/>
      <c r="N18" s="62"/>
      <c r="O18" s="62"/>
      <c r="P18" s="63"/>
      <c r="Q18" s="62"/>
      <c r="R18" s="62"/>
      <c r="S18" s="64"/>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6">
        <f t="shared" si="1"/>
        <v>0</v>
      </c>
      <c r="BB18" s="66">
        <f t="shared" si="2"/>
        <v>0</v>
      </c>
      <c r="BC18" s="33" t="str">
        <f t="shared" si="3"/>
        <v>INR Zero Only</v>
      </c>
      <c r="IE18" s="35"/>
      <c r="IF18" s="35"/>
      <c r="IG18" s="35"/>
      <c r="IH18" s="35"/>
      <c r="II18" s="35"/>
    </row>
    <row r="19" spans="1:243" s="34" customFormat="1" ht="160.5" customHeight="1">
      <c r="A19" s="19">
        <v>7</v>
      </c>
      <c r="B19" s="33" t="s">
        <v>124</v>
      </c>
      <c r="C19" s="19">
        <v>7</v>
      </c>
      <c r="D19" s="67">
        <v>58.13</v>
      </c>
      <c r="E19" s="23" t="s">
        <v>79</v>
      </c>
      <c r="F19" s="68">
        <v>100</v>
      </c>
      <c r="G19" s="36"/>
      <c r="H19" s="36"/>
      <c r="I19" s="22" t="s">
        <v>40</v>
      </c>
      <c r="J19" s="25">
        <f t="shared" si="0"/>
        <v>1</v>
      </c>
      <c r="K19" s="26" t="s">
        <v>50</v>
      </c>
      <c r="L19" s="26" t="s">
        <v>7</v>
      </c>
      <c r="M19" s="69"/>
      <c r="N19" s="62"/>
      <c r="O19" s="62"/>
      <c r="P19" s="63"/>
      <c r="Q19" s="62"/>
      <c r="R19" s="62"/>
      <c r="S19" s="64"/>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6">
        <f t="shared" si="1"/>
        <v>0</v>
      </c>
      <c r="BB19" s="66">
        <f t="shared" si="2"/>
        <v>0</v>
      </c>
      <c r="BC19" s="33" t="str">
        <f t="shared" si="3"/>
        <v>INR Zero Only</v>
      </c>
      <c r="IE19" s="35"/>
      <c r="IF19" s="35"/>
      <c r="IG19" s="35"/>
      <c r="IH19" s="35"/>
      <c r="II19" s="35"/>
    </row>
    <row r="20" spans="1:243" s="34" customFormat="1" ht="129" customHeight="1">
      <c r="A20" s="19">
        <v>8</v>
      </c>
      <c r="B20" s="33" t="s">
        <v>125</v>
      </c>
      <c r="C20" s="19">
        <v>8</v>
      </c>
      <c r="D20" s="67">
        <v>30.91</v>
      </c>
      <c r="E20" s="23" t="s">
        <v>90</v>
      </c>
      <c r="F20" s="68">
        <v>100</v>
      </c>
      <c r="G20" s="36"/>
      <c r="H20" s="36"/>
      <c r="I20" s="22" t="s">
        <v>40</v>
      </c>
      <c r="J20" s="25">
        <f t="shared" si="0"/>
        <v>1</v>
      </c>
      <c r="K20" s="26" t="s">
        <v>50</v>
      </c>
      <c r="L20" s="26" t="s">
        <v>7</v>
      </c>
      <c r="M20" s="69"/>
      <c r="N20" s="62"/>
      <c r="O20" s="62"/>
      <c r="P20" s="63"/>
      <c r="Q20" s="62"/>
      <c r="R20" s="62"/>
      <c r="S20" s="64"/>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6">
        <f t="shared" si="1"/>
        <v>0</v>
      </c>
      <c r="BB20" s="66">
        <f t="shared" si="2"/>
        <v>0</v>
      </c>
      <c r="BC20" s="33" t="str">
        <f t="shared" si="3"/>
        <v>INR Zero Only</v>
      </c>
      <c r="IE20" s="35"/>
      <c r="IF20" s="35"/>
      <c r="IG20" s="35"/>
      <c r="IH20" s="35"/>
      <c r="II20" s="35"/>
    </row>
    <row r="21" spans="1:243" s="34" customFormat="1" ht="85.5" customHeight="1">
      <c r="A21" s="19">
        <v>9</v>
      </c>
      <c r="B21" s="33" t="s">
        <v>126</v>
      </c>
      <c r="C21" s="19">
        <v>9</v>
      </c>
      <c r="D21" s="67">
        <v>16.85</v>
      </c>
      <c r="E21" s="23" t="s">
        <v>90</v>
      </c>
      <c r="F21" s="68">
        <v>100</v>
      </c>
      <c r="G21" s="36"/>
      <c r="H21" s="36"/>
      <c r="I21" s="22" t="s">
        <v>40</v>
      </c>
      <c r="J21" s="25">
        <f t="shared" si="0"/>
        <v>1</v>
      </c>
      <c r="K21" s="26" t="s">
        <v>50</v>
      </c>
      <c r="L21" s="26" t="s">
        <v>7</v>
      </c>
      <c r="M21" s="69"/>
      <c r="N21" s="62"/>
      <c r="O21" s="62"/>
      <c r="P21" s="63"/>
      <c r="Q21" s="62"/>
      <c r="R21" s="62"/>
      <c r="S21" s="64"/>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6">
        <f t="shared" si="1"/>
        <v>0</v>
      </c>
      <c r="BB21" s="66">
        <f t="shared" si="2"/>
        <v>0</v>
      </c>
      <c r="BC21" s="33" t="str">
        <f t="shared" si="3"/>
        <v>INR Zero Only</v>
      </c>
      <c r="IE21" s="35"/>
      <c r="IF21" s="35"/>
      <c r="IG21" s="35"/>
      <c r="IH21" s="35"/>
      <c r="II21" s="35"/>
    </row>
    <row r="22" spans="1:243" s="34" customFormat="1" ht="81.75" customHeight="1">
      <c r="A22" s="19">
        <v>10</v>
      </c>
      <c r="B22" s="33" t="s">
        <v>98</v>
      </c>
      <c r="C22" s="19">
        <v>10</v>
      </c>
      <c r="D22" s="67">
        <v>11.94</v>
      </c>
      <c r="E22" s="23" t="s">
        <v>57</v>
      </c>
      <c r="F22" s="68">
        <v>100</v>
      </c>
      <c r="G22" s="36"/>
      <c r="H22" s="36"/>
      <c r="I22" s="22" t="s">
        <v>40</v>
      </c>
      <c r="J22" s="25">
        <f t="shared" si="0"/>
        <v>1</v>
      </c>
      <c r="K22" s="26" t="s">
        <v>50</v>
      </c>
      <c r="L22" s="26" t="s">
        <v>7</v>
      </c>
      <c r="M22" s="69"/>
      <c r="N22" s="62"/>
      <c r="O22" s="62"/>
      <c r="P22" s="63"/>
      <c r="Q22" s="62"/>
      <c r="R22" s="62"/>
      <c r="S22" s="64"/>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6">
        <f t="shared" si="1"/>
        <v>0</v>
      </c>
      <c r="BB22" s="66">
        <f t="shared" si="2"/>
        <v>0</v>
      </c>
      <c r="BC22" s="33" t="str">
        <f t="shared" si="3"/>
        <v>INR Zero Only</v>
      </c>
      <c r="IE22" s="35"/>
      <c r="IF22" s="35"/>
      <c r="IG22" s="35"/>
      <c r="IH22" s="35"/>
      <c r="II22" s="35"/>
    </row>
    <row r="23" spans="1:243" s="34" customFormat="1" ht="18.75" customHeight="1">
      <c r="A23" s="19">
        <v>11</v>
      </c>
      <c r="B23" s="33" t="s">
        <v>99</v>
      </c>
      <c r="C23" s="19">
        <v>11</v>
      </c>
      <c r="D23" s="67">
        <v>18.06</v>
      </c>
      <c r="E23" s="23" t="s">
        <v>79</v>
      </c>
      <c r="F23" s="68">
        <v>100</v>
      </c>
      <c r="G23" s="36"/>
      <c r="H23" s="36"/>
      <c r="I23" s="22" t="s">
        <v>40</v>
      </c>
      <c r="J23" s="25">
        <f t="shared" si="0"/>
        <v>1</v>
      </c>
      <c r="K23" s="26" t="s">
        <v>50</v>
      </c>
      <c r="L23" s="26" t="s">
        <v>7</v>
      </c>
      <c r="M23" s="69"/>
      <c r="N23" s="62"/>
      <c r="O23" s="62"/>
      <c r="P23" s="63"/>
      <c r="Q23" s="62"/>
      <c r="R23" s="62"/>
      <c r="S23" s="64"/>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6">
        <f t="shared" si="1"/>
        <v>0</v>
      </c>
      <c r="BB23" s="66">
        <f t="shared" si="2"/>
        <v>0</v>
      </c>
      <c r="BC23" s="33" t="str">
        <f t="shared" si="3"/>
        <v>INR Zero Only</v>
      </c>
      <c r="IE23" s="35"/>
      <c r="IF23" s="35"/>
      <c r="IG23" s="35"/>
      <c r="IH23" s="35"/>
      <c r="II23" s="35"/>
    </row>
    <row r="24" spans="1:243" s="34" customFormat="1" ht="18.75" customHeight="1">
      <c r="A24" s="19">
        <v>12</v>
      </c>
      <c r="B24" s="33" t="s">
        <v>100</v>
      </c>
      <c r="C24" s="19">
        <v>12</v>
      </c>
      <c r="D24" s="67">
        <v>3.42</v>
      </c>
      <c r="E24" s="23" t="s">
        <v>79</v>
      </c>
      <c r="F24" s="68">
        <v>100</v>
      </c>
      <c r="G24" s="36"/>
      <c r="H24" s="36"/>
      <c r="I24" s="22" t="s">
        <v>40</v>
      </c>
      <c r="J24" s="25">
        <f t="shared" si="0"/>
        <v>1</v>
      </c>
      <c r="K24" s="26" t="s">
        <v>50</v>
      </c>
      <c r="L24" s="26" t="s">
        <v>7</v>
      </c>
      <c r="M24" s="69"/>
      <c r="N24" s="62"/>
      <c r="O24" s="62"/>
      <c r="P24" s="63"/>
      <c r="Q24" s="62"/>
      <c r="R24" s="62"/>
      <c r="S24" s="64"/>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6">
        <f t="shared" si="1"/>
        <v>0</v>
      </c>
      <c r="BB24" s="66">
        <f t="shared" si="2"/>
        <v>0</v>
      </c>
      <c r="BC24" s="33" t="str">
        <f t="shared" si="3"/>
        <v>INR Zero Only</v>
      </c>
      <c r="IE24" s="35"/>
      <c r="IF24" s="35"/>
      <c r="IG24" s="35"/>
      <c r="IH24" s="35"/>
      <c r="II24" s="35"/>
    </row>
    <row r="25" spans="1:243" s="34" customFormat="1" ht="79.5" customHeight="1">
      <c r="A25" s="19">
        <v>13</v>
      </c>
      <c r="B25" s="33" t="s">
        <v>103</v>
      </c>
      <c r="C25" s="19">
        <v>13</v>
      </c>
      <c r="D25" s="67">
        <v>4.64</v>
      </c>
      <c r="E25" s="23" t="s">
        <v>57</v>
      </c>
      <c r="F25" s="68">
        <v>100</v>
      </c>
      <c r="G25" s="36"/>
      <c r="H25" s="36"/>
      <c r="I25" s="22" t="s">
        <v>40</v>
      </c>
      <c r="J25" s="25">
        <f t="shared" si="0"/>
        <v>1</v>
      </c>
      <c r="K25" s="26" t="s">
        <v>50</v>
      </c>
      <c r="L25" s="26" t="s">
        <v>7</v>
      </c>
      <c r="M25" s="69"/>
      <c r="N25" s="62"/>
      <c r="O25" s="62"/>
      <c r="P25" s="63"/>
      <c r="Q25" s="62"/>
      <c r="R25" s="62"/>
      <c r="S25" s="64"/>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6">
        <f t="shared" si="1"/>
        <v>0</v>
      </c>
      <c r="BB25" s="66">
        <f t="shared" si="2"/>
        <v>0</v>
      </c>
      <c r="BC25" s="33" t="str">
        <f t="shared" si="3"/>
        <v>INR Zero Only</v>
      </c>
      <c r="IE25" s="35"/>
      <c r="IF25" s="35"/>
      <c r="IG25" s="35"/>
      <c r="IH25" s="35"/>
      <c r="II25" s="35"/>
    </row>
    <row r="26" spans="1:243" s="34" customFormat="1" ht="109.5" customHeight="1">
      <c r="A26" s="19">
        <v>14</v>
      </c>
      <c r="B26" s="33" t="s">
        <v>127</v>
      </c>
      <c r="C26" s="19">
        <v>14</v>
      </c>
      <c r="D26" s="67">
        <v>2.53</v>
      </c>
      <c r="E26" s="23" t="s">
        <v>57</v>
      </c>
      <c r="F26" s="68">
        <v>100</v>
      </c>
      <c r="G26" s="36"/>
      <c r="H26" s="36"/>
      <c r="I26" s="22" t="s">
        <v>40</v>
      </c>
      <c r="J26" s="25">
        <f t="shared" si="0"/>
        <v>1</v>
      </c>
      <c r="K26" s="26" t="s">
        <v>50</v>
      </c>
      <c r="L26" s="26" t="s">
        <v>7</v>
      </c>
      <c r="M26" s="69"/>
      <c r="N26" s="62"/>
      <c r="O26" s="62"/>
      <c r="P26" s="63"/>
      <c r="Q26" s="62"/>
      <c r="R26" s="62"/>
      <c r="S26" s="64"/>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6">
        <f t="shared" si="1"/>
        <v>0</v>
      </c>
      <c r="BB26" s="66">
        <f t="shared" si="2"/>
        <v>0</v>
      </c>
      <c r="BC26" s="33" t="str">
        <f t="shared" si="3"/>
        <v>INR Zero Only</v>
      </c>
      <c r="IE26" s="35"/>
      <c r="IF26" s="35"/>
      <c r="IG26" s="35"/>
      <c r="IH26" s="35"/>
      <c r="II26" s="35"/>
    </row>
    <row r="27" spans="1:243" s="34" customFormat="1" ht="96" customHeight="1">
      <c r="A27" s="19">
        <v>15</v>
      </c>
      <c r="B27" s="33" t="s">
        <v>107</v>
      </c>
      <c r="C27" s="19">
        <v>15</v>
      </c>
      <c r="D27" s="67">
        <v>24</v>
      </c>
      <c r="E27" s="23" t="s">
        <v>57</v>
      </c>
      <c r="F27" s="68">
        <v>100</v>
      </c>
      <c r="G27" s="36"/>
      <c r="H27" s="36"/>
      <c r="I27" s="22" t="s">
        <v>40</v>
      </c>
      <c r="J27" s="25">
        <f t="shared" si="0"/>
        <v>1</v>
      </c>
      <c r="K27" s="26" t="s">
        <v>50</v>
      </c>
      <c r="L27" s="26" t="s">
        <v>7</v>
      </c>
      <c r="M27" s="69"/>
      <c r="N27" s="62"/>
      <c r="O27" s="62"/>
      <c r="P27" s="63"/>
      <c r="Q27" s="62"/>
      <c r="R27" s="62"/>
      <c r="S27" s="64"/>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6">
        <f t="shared" si="1"/>
        <v>0</v>
      </c>
      <c r="BB27" s="66">
        <f t="shared" si="2"/>
        <v>0</v>
      </c>
      <c r="BC27" s="33" t="str">
        <f t="shared" si="3"/>
        <v>INR Zero Only</v>
      </c>
      <c r="IE27" s="35"/>
      <c r="IF27" s="35"/>
      <c r="IG27" s="35"/>
      <c r="IH27" s="35"/>
      <c r="II27" s="35"/>
    </row>
    <row r="28" spans="1:243" s="34" customFormat="1" ht="83.25" customHeight="1">
      <c r="A28" s="19">
        <v>16</v>
      </c>
      <c r="B28" s="33" t="s">
        <v>108</v>
      </c>
      <c r="C28" s="19">
        <v>16</v>
      </c>
      <c r="D28" s="67">
        <v>8</v>
      </c>
      <c r="E28" s="23" t="s">
        <v>57</v>
      </c>
      <c r="F28" s="68">
        <v>100</v>
      </c>
      <c r="G28" s="36"/>
      <c r="H28" s="36"/>
      <c r="I28" s="22" t="s">
        <v>40</v>
      </c>
      <c r="J28" s="25">
        <f t="shared" si="0"/>
        <v>1</v>
      </c>
      <c r="K28" s="26" t="s">
        <v>50</v>
      </c>
      <c r="L28" s="26" t="s">
        <v>7</v>
      </c>
      <c r="M28" s="69"/>
      <c r="N28" s="62"/>
      <c r="O28" s="62"/>
      <c r="P28" s="63"/>
      <c r="Q28" s="62"/>
      <c r="R28" s="62"/>
      <c r="S28" s="64"/>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6">
        <f t="shared" si="1"/>
        <v>0</v>
      </c>
      <c r="BB28" s="66">
        <f t="shared" si="2"/>
        <v>0</v>
      </c>
      <c r="BC28" s="33" t="str">
        <f t="shared" si="3"/>
        <v>INR Zero Only</v>
      </c>
      <c r="IE28" s="35"/>
      <c r="IF28" s="35"/>
      <c r="IG28" s="35"/>
      <c r="IH28" s="35"/>
      <c r="II28" s="35"/>
    </row>
    <row r="29" spans="1:243" s="34" customFormat="1" ht="90.75" customHeight="1">
      <c r="A29" s="19">
        <v>17</v>
      </c>
      <c r="B29" s="33" t="s">
        <v>128</v>
      </c>
      <c r="C29" s="19">
        <v>17</v>
      </c>
      <c r="D29" s="67">
        <v>3</v>
      </c>
      <c r="E29" s="23" t="s">
        <v>57</v>
      </c>
      <c r="F29" s="68">
        <v>100</v>
      </c>
      <c r="G29" s="36"/>
      <c r="H29" s="36"/>
      <c r="I29" s="22" t="s">
        <v>40</v>
      </c>
      <c r="J29" s="25">
        <f t="shared" si="0"/>
        <v>1</v>
      </c>
      <c r="K29" s="26" t="s">
        <v>50</v>
      </c>
      <c r="L29" s="26" t="s">
        <v>7</v>
      </c>
      <c r="M29" s="69"/>
      <c r="N29" s="62"/>
      <c r="O29" s="62"/>
      <c r="P29" s="63"/>
      <c r="Q29" s="62"/>
      <c r="R29" s="62"/>
      <c r="S29" s="64"/>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6">
        <f t="shared" si="1"/>
        <v>0</v>
      </c>
      <c r="BB29" s="66">
        <f t="shared" si="2"/>
        <v>0</v>
      </c>
      <c r="BC29" s="33" t="str">
        <f t="shared" si="3"/>
        <v>INR Zero Only</v>
      </c>
      <c r="IE29" s="35"/>
      <c r="IF29" s="35"/>
      <c r="IG29" s="35"/>
      <c r="IH29" s="35"/>
      <c r="II29" s="35"/>
    </row>
    <row r="30" spans="1:243" s="34" customFormat="1" ht="115.5" customHeight="1">
      <c r="A30" s="19">
        <v>18</v>
      </c>
      <c r="B30" s="33" t="s">
        <v>110</v>
      </c>
      <c r="C30" s="19">
        <v>18</v>
      </c>
      <c r="D30" s="67">
        <v>6</v>
      </c>
      <c r="E30" s="23" t="s">
        <v>57</v>
      </c>
      <c r="F30" s="68">
        <v>100</v>
      </c>
      <c r="G30" s="36"/>
      <c r="H30" s="36"/>
      <c r="I30" s="22" t="s">
        <v>40</v>
      </c>
      <c r="J30" s="25">
        <f t="shared" si="0"/>
        <v>1</v>
      </c>
      <c r="K30" s="26" t="s">
        <v>50</v>
      </c>
      <c r="L30" s="26" t="s">
        <v>7</v>
      </c>
      <c r="M30" s="69"/>
      <c r="N30" s="62"/>
      <c r="O30" s="62"/>
      <c r="P30" s="63"/>
      <c r="Q30" s="62"/>
      <c r="R30" s="62"/>
      <c r="S30" s="64"/>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6">
        <f t="shared" si="1"/>
        <v>0</v>
      </c>
      <c r="BB30" s="66">
        <f t="shared" si="2"/>
        <v>0</v>
      </c>
      <c r="BC30" s="33" t="str">
        <f t="shared" si="3"/>
        <v>INR Zero Only</v>
      </c>
      <c r="IE30" s="35"/>
      <c r="IF30" s="35"/>
      <c r="IG30" s="35"/>
      <c r="IH30" s="35"/>
      <c r="II30" s="35"/>
    </row>
    <row r="31" spans="1:243" s="34" customFormat="1" ht="120" customHeight="1">
      <c r="A31" s="19">
        <v>19</v>
      </c>
      <c r="B31" s="33" t="s">
        <v>111</v>
      </c>
      <c r="C31" s="19">
        <v>19</v>
      </c>
      <c r="D31" s="67">
        <v>4</v>
      </c>
      <c r="E31" s="23" t="s">
        <v>39</v>
      </c>
      <c r="F31" s="68">
        <v>100</v>
      </c>
      <c r="G31" s="36"/>
      <c r="H31" s="36"/>
      <c r="I31" s="22" t="s">
        <v>40</v>
      </c>
      <c r="J31" s="25">
        <f t="shared" si="0"/>
        <v>1</v>
      </c>
      <c r="K31" s="26" t="s">
        <v>50</v>
      </c>
      <c r="L31" s="26" t="s">
        <v>7</v>
      </c>
      <c r="M31" s="69"/>
      <c r="N31" s="62"/>
      <c r="O31" s="62"/>
      <c r="P31" s="63"/>
      <c r="Q31" s="62"/>
      <c r="R31" s="62"/>
      <c r="S31" s="64"/>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6">
        <f t="shared" si="1"/>
        <v>0</v>
      </c>
      <c r="BB31" s="66">
        <f t="shared" si="2"/>
        <v>0</v>
      </c>
      <c r="BC31" s="33" t="str">
        <f t="shared" si="3"/>
        <v>INR Zero Only</v>
      </c>
      <c r="IE31" s="35"/>
      <c r="IF31" s="35"/>
      <c r="IG31" s="35"/>
      <c r="IH31" s="35"/>
      <c r="II31" s="35"/>
    </row>
    <row r="32" spans="1:243" s="34" customFormat="1" ht="108.75" customHeight="1">
      <c r="A32" s="19">
        <v>20</v>
      </c>
      <c r="B32" s="33" t="s">
        <v>112</v>
      </c>
      <c r="C32" s="19">
        <v>20</v>
      </c>
      <c r="D32" s="67">
        <v>4</v>
      </c>
      <c r="E32" s="23" t="s">
        <v>39</v>
      </c>
      <c r="F32" s="68">
        <v>100</v>
      </c>
      <c r="G32" s="36"/>
      <c r="H32" s="36"/>
      <c r="I32" s="22" t="s">
        <v>40</v>
      </c>
      <c r="J32" s="25">
        <f t="shared" si="0"/>
        <v>1</v>
      </c>
      <c r="K32" s="26" t="s">
        <v>50</v>
      </c>
      <c r="L32" s="26" t="s">
        <v>7</v>
      </c>
      <c r="M32" s="69"/>
      <c r="N32" s="62"/>
      <c r="O32" s="62"/>
      <c r="P32" s="63"/>
      <c r="Q32" s="62"/>
      <c r="R32" s="62"/>
      <c r="S32" s="64"/>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6">
        <f t="shared" si="1"/>
        <v>0</v>
      </c>
      <c r="BB32" s="66">
        <f t="shared" si="2"/>
        <v>0</v>
      </c>
      <c r="BC32" s="33" t="str">
        <f t="shared" si="3"/>
        <v>INR Zero Only</v>
      </c>
      <c r="IE32" s="35"/>
      <c r="IF32" s="35"/>
      <c r="IG32" s="35"/>
      <c r="IH32" s="35"/>
      <c r="II32" s="35"/>
    </row>
    <row r="33" spans="1:243" s="34" customFormat="1" ht="130.5" customHeight="1">
      <c r="A33" s="19">
        <v>21</v>
      </c>
      <c r="B33" s="33" t="s">
        <v>113</v>
      </c>
      <c r="C33" s="19">
        <v>21</v>
      </c>
      <c r="D33" s="67">
        <v>16</v>
      </c>
      <c r="E33" s="23" t="s">
        <v>39</v>
      </c>
      <c r="F33" s="68">
        <v>100</v>
      </c>
      <c r="G33" s="36"/>
      <c r="H33" s="36"/>
      <c r="I33" s="22" t="s">
        <v>40</v>
      </c>
      <c r="J33" s="25">
        <f t="shared" si="0"/>
        <v>1</v>
      </c>
      <c r="K33" s="26" t="s">
        <v>50</v>
      </c>
      <c r="L33" s="26" t="s">
        <v>7</v>
      </c>
      <c r="M33" s="69"/>
      <c r="N33" s="62"/>
      <c r="O33" s="62"/>
      <c r="P33" s="63"/>
      <c r="Q33" s="62"/>
      <c r="R33" s="62"/>
      <c r="S33" s="64"/>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6">
        <f t="shared" si="1"/>
        <v>0</v>
      </c>
      <c r="BB33" s="66">
        <f t="shared" si="2"/>
        <v>0</v>
      </c>
      <c r="BC33" s="33" t="str">
        <f t="shared" si="3"/>
        <v>INR Zero Only</v>
      </c>
      <c r="IE33" s="35"/>
      <c r="IF33" s="35"/>
      <c r="IG33" s="35"/>
      <c r="IH33" s="35"/>
      <c r="II33" s="35"/>
    </row>
    <row r="34" spans="1:243" s="34" customFormat="1" ht="140.25" customHeight="1">
      <c r="A34" s="19">
        <v>22</v>
      </c>
      <c r="B34" s="33" t="s">
        <v>114</v>
      </c>
      <c r="C34" s="19">
        <v>22</v>
      </c>
      <c r="D34" s="67">
        <v>3</v>
      </c>
      <c r="E34" s="23" t="s">
        <v>39</v>
      </c>
      <c r="F34" s="68">
        <v>100</v>
      </c>
      <c r="G34" s="36"/>
      <c r="H34" s="36"/>
      <c r="I34" s="22" t="s">
        <v>40</v>
      </c>
      <c r="J34" s="25">
        <f t="shared" si="0"/>
        <v>1</v>
      </c>
      <c r="K34" s="26" t="s">
        <v>50</v>
      </c>
      <c r="L34" s="26" t="s">
        <v>7</v>
      </c>
      <c r="M34" s="69"/>
      <c r="N34" s="62"/>
      <c r="O34" s="62"/>
      <c r="P34" s="63"/>
      <c r="Q34" s="62"/>
      <c r="R34" s="62"/>
      <c r="S34" s="64"/>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6">
        <f t="shared" si="1"/>
        <v>0</v>
      </c>
      <c r="BB34" s="66">
        <f t="shared" si="2"/>
        <v>0</v>
      </c>
      <c r="BC34" s="33" t="str">
        <f t="shared" si="3"/>
        <v>INR Zero Only</v>
      </c>
      <c r="IE34" s="35"/>
      <c r="IF34" s="35"/>
      <c r="IG34" s="35"/>
      <c r="IH34" s="35"/>
      <c r="II34" s="35"/>
    </row>
    <row r="35" spans="1:243" s="34" customFormat="1" ht="18.75" customHeight="1">
      <c r="A35" s="19">
        <v>23</v>
      </c>
      <c r="B35" s="33" t="s">
        <v>115</v>
      </c>
      <c r="C35" s="19">
        <v>23</v>
      </c>
      <c r="D35" s="67">
        <v>1</v>
      </c>
      <c r="E35" s="23" t="s">
        <v>87</v>
      </c>
      <c r="F35" s="68">
        <v>100</v>
      </c>
      <c r="G35" s="36"/>
      <c r="H35" s="36"/>
      <c r="I35" s="22" t="s">
        <v>40</v>
      </c>
      <c r="J35" s="25">
        <f t="shared" si="0"/>
        <v>1</v>
      </c>
      <c r="K35" s="26" t="s">
        <v>50</v>
      </c>
      <c r="L35" s="26" t="s">
        <v>7</v>
      </c>
      <c r="M35" s="69"/>
      <c r="N35" s="62"/>
      <c r="O35" s="62"/>
      <c r="P35" s="63"/>
      <c r="Q35" s="62"/>
      <c r="R35" s="62"/>
      <c r="S35" s="64"/>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6">
        <f t="shared" si="1"/>
        <v>0</v>
      </c>
      <c r="BB35" s="66">
        <f t="shared" si="2"/>
        <v>0</v>
      </c>
      <c r="BC35" s="33" t="str">
        <f t="shared" si="3"/>
        <v>INR Zero Only</v>
      </c>
      <c r="IE35" s="35"/>
      <c r="IF35" s="35"/>
      <c r="IG35" s="35"/>
      <c r="IH35" s="35"/>
      <c r="II35" s="35"/>
    </row>
    <row r="36" spans="1:243" s="34" customFormat="1" ht="18.75" customHeight="1">
      <c r="A36" s="19">
        <v>24</v>
      </c>
      <c r="B36" s="33" t="s">
        <v>116</v>
      </c>
      <c r="C36" s="19">
        <v>24</v>
      </c>
      <c r="D36" s="67">
        <v>1</v>
      </c>
      <c r="E36" s="23" t="s">
        <v>57</v>
      </c>
      <c r="F36" s="68">
        <v>100</v>
      </c>
      <c r="G36" s="36"/>
      <c r="H36" s="36"/>
      <c r="I36" s="22" t="s">
        <v>40</v>
      </c>
      <c r="J36" s="25">
        <f t="shared" si="0"/>
        <v>1</v>
      </c>
      <c r="K36" s="26" t="s">
        <v>50</v>
      </c>
      <c r="L36" s="26" t="s">
        <v>7</v>
      </c>
      <c r="M36" s="69"/>
      <c r="N36" s="62"/>
      <c r="O36" s="62"/>
      <c r="P36" s="63"/>
      <c r="Q36" s="62"/>
      <c r="R36" s="62"/>
      <c r="S36" s="64"/>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6">
        <f t="shared" si="1"/>
        <v>0</v>
      </c>
      <c r="BB36" s="66">
        <f t="shared" si="2"/>
        <v>0</v>
      </c>
      <c r="BC36" s="33" t="str">
        <f t="shared" si="3"/>
        <v>INR Zero Only</v>
      </c>
      <c r="IE36" s="35"/>
      <c r="IF36" s="35"/>
      <c r="IG36" s="35"/>
      <c r="IH36" s="35"/>
      <c r="II36" s="35"/>
    </row>
    <row r="37" spans="1:243" s="34" customFormat="1" ht="18.75" customHeight="1">
      <c r="A37" s="19">
        <v>25</v>
      </c>
      <c r="B37" s="33" t="s">
        <v>117</v>
      </c>
      <c r="C37" s="19">
        <v>25</v>
      </c>
      <c r="D37" s="67">
        <v>1</v>
      </c>
      <c r="E37" s="23" t="s">
        <v>79</v>
      </c>
      <c r="F37" s="68">
        <v>100</v>
      </c>
      <c r="G37" s="36"/>
      <c r="H37" s="36"/>
      <c r="I37" s="22" t="s">
        <v>40</v>
      </c>
      <c r="J37" s="25">
        <f t="shared" si="0"/>
        <v>1</v>
      </c>
      <c r="K37" s="26" t="s">
        <v>50</v>
      </c>
      <c r="L37" s="26" t="s">
        <v>7</v>
      </c>
      <c r="M37" s="69"/>
      <c r="N37" s="62"/>
      <c r="O37" s="62"/>
      <c r="P37" s="63"/>
      <c r="Q37" s="62"/>
      <c r="R37" s="62"/>
      <c r="S37" s="64"/>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6">
        <f t="shared" si="1"/>
        <v>0</v>
      </c>
      <c r="BB37" s="66">
        <f t="shared" si="2"/>
        <v>0</v>
      </c>
      <c r="BC37" s="33" t="str">
        <f t="shared" si="3"/>
        <v>INR Zero Only</v>
      </c>
      <c r="IE37" s="35"/>
      <c r="IF37" s="35"/>
      <c r="IG37" s="35"/>
      <c r="IH37" s="35"/>
      <c r="II37" s="35"/>
    </row>
    <row r="38" spans="1:243" s="34" customFormat="1" ht="42.75" customHeight="1">
      <c r="A38" s="19">
        <v>26</v>
      </c>
      <c r="B38" s="33" t="s">
        <v>118</v>
      </c>
      <c r="C38" s="19">
        <v>26</v>
      </c>
      <c r="D38" s="67">
        <v>32</v>
      </c>
      <c r="E38" s="23" t="s">
        <v>39</v>
      </c>
      <c r="F38" s="68">
        <v>100</v>
      </c>
      <c r="G38" s="36"/>
      <c r="H38" s="36"/>
      <c r="I38" s="22" t="s">
        <v>40</v>
      </c>
      <c r="J38" s="25">
        <f t="shared" si="0"/>
        <v>1</v>
      </c>
      <c r="K38" s="26" t="s">
        <v>50</v>
      </c>
      <c r="L38" s="26" t="s">
        <v>7</v>
      </c>
      <c r="M38" s="69"/>
      <c r="N38" s="62"/>
      <c r="O38" s="62"/>
      <c r="P38" s="63"/>
      <c r="Q38" s="62"/>
      <c r="R38" s="62"/>
      <c r="S38" s="64"/>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6">
        <f t="shared" si="1"/>
        <v>0</v>
      </c>
      <c r="BB38" s="66">
        <f t="shared" si="2"/>
        <v>0</v>
      </c>
      <c r="BC38" s="33" t="str">
        <f t="shared" si="3"/>
        <v>INR Zero Only</v>
      </c>
      <c r="IE38" s="35"/>
      <c r="IF38" s="35"/>
      <c r="IG38" s="35"/>
      <c r="IH38" s="35"/>
      <c r="II38" s="35"/>
    </row>
    <row r="39" spans="1:243" s="34" customFormat="1" ht="409.5" customHeight="1">
      <c r="A39" s="19">
        <v>27</v>
      </c>
      <c r="B39" s="33" t="s">
        <v>146</v>
      </c>
      <c r="C39" s="19">
        <v>27</v>
      </c>
      <c r="D39" s="67">
        <v>4</v>
      </c>
      <c r="E39" s="23" t="s">
        <v>39</v>
      </c>
      <c r="F39" s="68">
        <v>100</v>
      </c>
      <c r="G39" s="36"/>
      <c r="H39" s="36"/>
      <c r="I39" s="22" t="s">
        <v>40</v>
      </c>
      <c r="J39" s="25">
        <f t="shared" si="0"/>
        <v>1</v>
      </c>
      <c r="K39" s="26" t="s">
        <v>50</v>
      </c>
      <c r="L39" s="26" t="s">
        <v>7</v>
      </c>
      <c r="M39" s="69"/>
      <c r="N39" s="62"/>
      <c r="O39" s="62"/>
      <c r="P39" s="63"/>
      <c r="Q39" s="62"/>
      <c r="R39" s="62"/>
      <c r="S39" s="64"/>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6">
        <f t="shared" si="1"/>
        <v>0</v>
      </c>
      <c r="BB39" s="66">
        <f t="shared" si="2"/>
        <v>0</v>
      </c>
      <c r="BC39" s="33" t="str">
        <f t="shared" si="3"/>
        <v>INR Zero Only</v>
      </c>
      <c r="IE39" s="35"/>
      <c r="IF39" s="35"/>
      <c r="IG39" s="35"/>
      <c r="IH39" s="35"/>
      <c r="II39" s="35"/>
    </row>
    <row r="40" spans="1:243" s="34" customFormat="1" ht="409.5" customHeight="1">
      <c r="A40" s="19">
        <v>28</v>
      </c>
      <c r="B40" s="33" t="s">
        <v>147</v>
      </c>
      <c r="C40" s="19">
        <v>28</v>
      </c>
      <c r="D40" s="67">
        <v>4</v>
      </c>
      <c r="E40" s="23" t="s">
        <v>39</v>
      </c>
      <c r="F40" s="68">
        <v>100</v>
      </c>
      <c r="G40" s="36"/>
      <c r="H40" s="36"/>
      <c r="I40" s="22" t="s">
        <v>40</v>
      </c>
      <c r="J40" s="25">
        <f t="shared" si="0"/>
        <v>1</v>
      </c>
      <c r="K40" s="26" t="s">
        <v>50</v>
      </c>
      <c r="L40" s="26" t="s">
        <v>7</v>
      </c>
      <c r="M40" s="69"/>
      <c r="N40" s="62"/>
      <c r="O40" s="62"/>
      <c r="P40" s="63"/>
      <c r="Q40" s="62"/>
      <c r="R40" s="62"/>
      <c r="S40" s="64"/>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6">
        <f t="shared" si="1"/>
        <v>0</v>
      </c>
      <c r="BB40" s="66">
        <f t="shared" si="2"/>
        <v>0</v>
      </c>
      <c r="BC40" s="33" t="str">
        <f t="shared" si="3"/>
        <v>INR Zero Only</v>
      </c>
      <c r="IE40" s="35"/>
      <c r="IF40" s="35"/>
      <c r="IG40" s="35"/>
      <c r="IH40" s="35"/>
      <c r="II40" s="35"/>
    </row>
    <row r="41" spans="1:243" s="34" customFormat="1" ht="68.25" customHeight="1">
      <c r="A41" s="19">
        <v>29</v>
      </c>
      <c r="B41" s="33" t="s">
        <v>119</v>
      </c>
      <c r="C41" s="19">
        <v>29</v>
      </c>
      <c r="D41" s="67">
        <v>156.67</v>
      </c>
      <c r="E41" s="23" t="s">
        <v>90</v>
      </c>
      <c r="F41" s="68">
        <v>100</v>
      </c>
      <c r="G41" s="36"/>
      <c r="H41" s="36"/>
      <c r="I41" s="22" t="s">
        <v>40</v>
      </c>
      <c r="J41" s="25">
        <f t="shared" si="0"/>
        <v>1</v>
      </c>
      <c r="K41" s="26" t="s">
        <v>50</v>
      </c>
      <c r="L41" s="26" t="s">
        <v>7</v>
      </c>
      <c r="M41" s="69"/>
      <c r="N41" s="62"/>
      <c r="O41" s="62"/>
      <c r="P41" s="63"/>
      <c r="Q41" s="62"/>
      <c r="R41" s="62"/>
      <c r="S41" s="64"/>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6">
        <f t="shared" si="1"/>
        <v>0</v>
      </c>
      <c r="BB41" s="66">
        <f t="shared" si="2"/>
        <v>0</v>
      </c>
      <c r="BC41" s="33" t="str">
        <f t="shared" si="3"/>
        <v>INR Zero Only</v>
      </c>
      <c r="IE41" s="35"/>
      <c r="IF41" s="35"/>
      <c r="IG41" s="35"/>
      <c r="IH41" s="35"/>
      <c r="II41" s="35"/>
    </row>
    <row r="42" spans="1:243" s="34" customFormat="1" ht="18.75" customHeight="1">
      <c r="A42" s="19">
        <v>30</v>
      </c>
      <c r="B42" s="33" t="s">
        <v>120</v>
      </c>
      <c r="C42" s="19">
        <v>30</v>
      </c>
      <c r="D42" s="67">
        <v>12</v>
      </c>
      <c r="E42" s="23" t="s">
        <v>90</v>
      </c>
      <c r="F42" s="68">
        <v>100</v>
      </c>
      <c r="G42" s="36"/>
      <c r="H42" s="36"/>
      <c r="I42" s="22" t="s">
        <v>40</v>
      </c>
      <c r="J42" s="25">
        <f t="shared" si="0"/>
        <v>1</v>
      </c>
      <c r="K42" s="26" t="s">
        <v>50</v>
      </c>
      <c r="L42" s="26" t="s">
        <v>7</v>
      </c>
      <c r="M42" s="69"/>
      <c r="N42" s="62"/>
      <c r="O42" s="62"/>
      <c r="P42" s="63"/>
      <c r="Q42" s="62"/>
      <c r="R42" s="62"/>
      <c r="S42" s="64"/>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6">
        <f t="shared" si="1"/>
        <v>0</v>
      </c>
      <c r="BB42" s="66">
        <f t="shared" si="2"/>
        <v>0</v>
      </c>
      <c r="BC42" s="33" t="str">
        <f t="shared" si="3"/>
        <v>INR Zero Only</v>
      </c>
      <c r="IE42" s="35"/>
      <c r="IF42" s="35"/>
      <c r="IG42" s="35"/>
      <c r="IH42" s="35"/>
      <c r="II42" s="35"/>
    </row>
    <row r="43" spans="1:243" s="34" customFormat="1" ht="105" customHeight="1">
      <c r="A43" s="19">
        <v>31</v>
      </c>
      <c r="B43" s="33" t="s">
        <v>121</v>
      </c>
      <c r="C43" s="19">
        <v>31</v>
      </c>
      <c r="D43" s="67">
        <v>156.67</v>
      </c>
      <c r="E43" s="23" t="s">
        <v>57</v>
      </c>
      <c r="F43" s="68">
        <v>10</v>
      </c>
      <c r="G43" s="36"/>
      <c r="H43" s="36"/>
      <c r="I43" s="22" t="s">
        <v>40</v>
      </c>
      <c r="J43" s="25">
        <f>IF(I43="Less(-)",-1,1)</f>
        <v>1</v>
      </c>
      <c r="K43" s="26" t="s">
        <v>50</v>
      </c>
      <c r="L43" s="26" t="s">
        <v>7</v>
      </c>
      <c r="M43" s="69"/>
      <c r="N43" s="62"/>
      <c r="O43" s="62"/>
      <c r="P43" s="63"/>
      <c r="Q43" s="62"/>
      <c r="R43" s="62"/>
      <c r="S43" s="64"/>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6">
        <f>total_amount_ba($B$2,$D$2,D43,F43,J43,K43,M43)</f>
        <v>0</v>
      </c>
      <c r="BB43" s="66">
        <f>BA43+SUM(N43:AZ43)</f>
        <v>0</v>
      </c>
      <c r="BC43" s="33" t="str">
        <f>SpellNumber(L43,BB43)</f>
        <v>INR Zero Only</v>
      </c>
      <c r="IE43" s="35">
        <v>2</v>
      </c>
      <c r="IF43" s="35" t="s">
        <v>35</v>
      </c>
      <c r="IG43" s="35" t="s">
        <v>44</v>
      </c>
      <c r="IH43" s="35">
        <v>10</v>
      </c>
      <c r="II43" s="35" t="s">
        <v>39</v>
      </c>
    </row>
    <row r="44" spans="1:243" s="34" customFormat="1" ht="33" customHeight="1">
      <c r="A44" s="37" t="s">
        <v>48</v>
      </c>
      <c r="B44" s="38"/>
      <c r="C44" s="39"/>
      <c r="D44" s="40"/>
      <c r="E44" s="40"/>
      <c r="F44" s="40"/>
      <c r="G44" s="40"/>
      <c r="H44" s="41"/>
      <c r="I44" s="41"/>
      <c r="J44" s="41"/>
      <c r="K44" s="41"/>
      <c r="L44" s="42"/>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70">
        <f>SUM(BA13:BA43)</f>
        <v>0</v>
      </c>
      <c r="BB44" s="70">
        <f>SUM(BB13:BB43)</f>
        <v>0</v>
      </c>
      <c r="BC44" s="33" t="str">
        <f>SpellNumber($E$2,BB44)</f>
        <v>INR Zero Only</v>
      </c>
      <c r="IE44" s="35">
        <v>4</v>
      </c>
      <c r="IF44" s="35" t="s">
        <v>42</v>
      </c>
      <c r="IG44" s="35" t="s">
        <v>47</v>
      </c>
      <c r="IH44" s="35">
        <v>10</v>
      </c>
      <c r="II44" s="35" t="s">
        <v>39</v>
      </c>
    </row>
    <row r="45" spans="1:243" s="53" customFormat="1" ht="39" customHeight="1" hidden="1">
      <c r="A45" s="38" t="s">
        <v>52</v>
      </c>
      <c r="B45" s="44"/>
      <c r="C45" s="45"/>
      <c r="D45" s="46"/>
      <c r="E45" s="47" t="s">
        <v>49</v>
      </c>
      <c r="F45" s="60"/>
      <c r="G45" s="48"/>
      <c r="H45" s="49"/>
      <c r="I45" s="49"/>
      <c r="J45" s="49"/>
      <c r="K45" s="50"/>
      <c r="L45" s="51"/>
      <c r="M45" s="52"/>
      <c r="O45" s="34"/>
      <c r="P45" s="34"/>
      <c r="Q45" s="34"/>
      <c r="R45" s="34"/>
      <c r="S45" s="34"/>
      <c r="BA45" s="58">
        <f>IF(ISBLANK(F45),0,IF(E45="Excess (+)",ROUND(BA44+(BA44*F45),2),IF(E45="Less (-)",ROUND(BA44+(BA44*F45*(-1)),2),0)))</f>
        <v>0</v>
      </c>
      <c r="BB45" s="59">
        <f>ROUND(BA45,0)</f>
        <v>0</v>
      </c>
      <c r="BC45" s="33" t="str">
        <f>SpellNumber(L45,BB45)</f>
        <v> Zero Only</v>
      </c>
      <c r="IE45" s="54"/>
      <c r="IF45" s="54"/>
      <c r="IG45" s="54"/>
      <c r="IH45" s="54"/>
      <c r="II45" s="54"/>
    </row>
    <row r="46" spans="1:243" s="53" customFormat="1" ht="51" customHeight="1">
      <c r="A46" s="37" t="s">
        <v>51</v>
      </c>
      <c r="B46" s="37"/>
      <c r="C46" s="75" t="str">
        <f>SpellNumber($E$2,BB44)</f>
        <v>INR Zero Only</v>
      </c>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7"/>
      <c r="IE46" s="54"/>
      <c r="IF46" s="54"/>
      <c r="IG46" s="54"/>
      <c r="IH46" s="54"/>
      <c r="II46" s="54"/>
    </row>
    <row r="47" spans="3:243" s="14" customFormat="1" ht="15">
      <c r="C47" s="55"/>
      <c r="D47" s="55"/>
      <c r="E47" s="55"/>
      <c r="F47" s="55"/>
      <c r="G47" s="55"/>
      <c r="H47" s="55"/>
      <c r="I47" s="55"/>
      <c r="J47" s="55"/>
      <c r="K47" s="55"/>
      <c r="L47" s="55"/>
      <c r="M47" s="55"/>
      <c r="O47" s="55"/>
      <c r="BA47" s="55"/>
      <c r="BC47" s="55"/>
      <c r="IE47" s="15"/>
      <c r="IF47" s="15"/>
      <c r="IG47" s="15"/>
      <c r="IH47" s="15"/>
      <c r="II47" s="15"/>
    </row>
  </sheetData>
  <sheetProtection password="CEBE" sheet="1"/>
  <mergeCells count="8">
    <mergeCell ref="A9:BC9"/>
    <mergeCell ref="C46:BC46"/>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Percentage Rate" errorTitle="Invalid Entry" error="Please Choose the Percentage Option then Enter the Percentage Rate" sqref="F45">
      <formula1>IF(E45&lt;&gt;"Select",0,-1)</formula1>
      <formula2>IF(E45&lt;&gt;"Select",99.99,-1)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5">
      <formula1>0</formula1>
      <formula2>IF(E45&lt;&gt;"Select",99.9,0)</formula2>
    </dataValidation>
    <dataValidation type="list" showInputMessage="1" showErrorMessage="1" promptTitle="Less or Excess" prompt="Please select either LESS  ( - )  or  EXCESS  ( + )" errorTitle="Please enter valid values only" error="Please select either LESS ( - ) or  EXCESS  ( + )" sqref="E45">
      <formula1>IF(ISBLANK(F45),$A$3:$C$3,$B$3:$C$3)</formula1>
    </dataValidation>
    <dataValidation type="list" showInputMessage="1" showErrorMessage="1" promptTitle="Option C1 or D1" prompt="Please select the Option C1 or Option D1" errorTitle="Please enter valid values only" error="Please select the Option C1 or Option D1" sqref="D45">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5">
      <formula1>0</formula1>
      <formula2>99.9</formula2>
    </dataValidation>
    <dataValidation type="list" allowBlank="1" showInputMessage="1" showErrorMessage="1" sqref="K13:K43">
      <formula1>"Partial Conversion, Full Conversion"</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43 D13:D43">
      <formula1>0</formula1>
      <formula2>999999999999999</formula2>
    </dataValidation>
    <dataValidation allowBlank="1" showInputMessage="1" showErrorMessage="1" promptTitle="Units" prompt="Please enter Units in text" sqref="E13:E43"/>
    <dataValidation type="decimal" allowBlank="1" showInputMessage="1" showErrorMessage="1" promptTitle="Rate Entry" prompt="Please enter the Basic Price in Rupees for this item. " errorTitle="Invaid Entry" error="Only Numeric Values are allowed. " sqref="G13:H4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4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3">
      <formula1>0</formula1>
      <formula2>999999999999999</formula2>
    </dataValidation>
    <dataValidation type="decimal" allowBlank="1" showInputMessage="1" showErrorMessage="1" errorTitle="Invalid Entry" error="Only Numeric Values are allowed. " sqref="A13:A43 C13:C43">
      <formula1>0</formula1>
      <formula2>999999999999999</formula2>
    </dataValidation>
    <dataValidation type="list" showInputMessage="1" showErrorMessage="1" sqref="I13:I43">
      <formula1>"Excess(+), Less(-)"</formula1>
    </dataValidation>
    <dataValidation allowBlank="1" showInputMessage="1" showErrorMessage="1" promptTitle="Addition / Deduction" prompt="Please Choose the correct One" sqref="J13:J43"/>
    <dataValidation type="list" allowBlank="1" showInputMessage="1" showErrorMessage="1" sqref="L41 L42 L13 L14 L15 L16 L17 L18 L19 L20 L21 L22 L23 L24 L25 L26 L27 L28 L29 L30 L31 L32 L33 L34 L35 L36 L37 L38 L39 L40 L43">
      <formula1>"INR"</formula1>
    </dataValidation>
  </dataValidations>
  <printOptions/>
  <pageMargins left="0.55" right="0.33" top="0.61" bottom="0.51"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codeName="Sheet22">
    <tabColor theme="4" tint="-0.4999699890613556"/>
  </sheetPr>
  <dimension ref="A1:II53"/>
  <sheetViews>
    <sheetView showGridLines="0" zoomScale="73" zoomScaleNormal="73" zoomScalePageLayoutView="0" workbookViewId="0" topLeftCell="A45">
      <selection activeCell="B45" sqref="B45"/>
    </sheetView>
  </sheetViews>
  <sheetFormatPr defaultColWidth="9.140625" defaultRowHeight="15"/>
  <cols>
    <col min="1" max="1" width="14.57421875" style="55" customWidth="1"/>
    <col min="2" max="2" width="182.140625" style="55" customWidth="1"/>
    <col min="3" max="3" width="10.140625" style="55" hidden="1" customWidth="1"/>
    <col min="4" max="4" width="14.57421875" style="55" customWidth="1"/>
    <col min="5" max="5" width="11.28125" style="55" customWidth="1"/>
    <col min="6" max="6" width="14.421875" style="55" hidden="1" customWidth="1"/>
    <col min="7" max="7" width="14.140625" style="55" hidden="1" customWidth="1"/>
    <col min="8" max="9" width="12.140625" style="55" hidden="1" customWidth="1"/>
    <col min="10" max="10" width="9.00390625" style="55" hidden="1" customWidth="1"/>
    <col min="11" max="11" width="19.57421875" style="55" hidden="1" customWidth="1"/>
    <col min="12" max="12" width="14.28125" style="55" hidden="1" customWidth="1"/>
    <col min="13" max="13" width="19.00390625" style="55" customWidth="1"/>
    <col min="14" max="14" width="15.28125" style="56" hidden="1" customWidth="1"/>
    <col min="15" max="15" width="14.28125" style="55" hidden="1" customWidth="1"/>
    <col min="16" max="16" width="17.28125" style="55" hidden="1" customWidth="1"/>
    <col min="17" max="17" width="18.421875" style="55" hidden="1" customWidth="1"/>
    <col min="18" max="18" width="17.421875" style="55" hidden="1" customWidth="1"/>
    <col min="19" max="19" width="14.7109375" style="55" hidden="1" customWidth="1"/>
    <col min="20" max="20" width="14.8515625" style="55" hidden="1" customWidth="1"/>
    <col min="21" max="21" width="16.421875" style="55" hidden="1" customWidth="1"/>
    <col min="22" max="22" width="13.00390625" style="55" hidden="1" customWidth="1"/>
    <col min="23" max="51" width="9.140625" style="55" hidden="1" customWidth="1"/>
    <col min="52" max="52" width="10.28125" style="55" hidden="1" customWidth="1"/>
    <col min="53" max="53" width="20.28125" style="55" customWidth="1"/>
    <col min="54" max="54" width="18.8515625" style="55" hidden="1" customWidth="1"/>
    <col min="55" max="55" width="43.57421875" style="55" customWidth="1"/>
    <col min="56" max="238" width="9.140625" style="55" customWidth="1"/>
    <col min="239" max="243" width="9.140625" style="57" customWidth="1"/>
    <col min="244" max="16384" width="9.140625" style="55" customWidth="1"/>
  </cols>
  <sheetData>
    <row r="1" spans="1:243" s="1" customFormat="1" ht="25.5" customHeight="1">
      <c r="A1" s="78" t="str">
        <f>B2&amp;" BoQ"</f>
        <v>Item Rate BoQ</v>
      </c>
      <c r="B1" s="78"/>
      <c r="C1" s="78"/>
      <c r="D1" s="78"/>
      <c r="E1" s="78"/>
      <c r="F1" s="78"/>
      <c r="G1" s="78"/>
      <c r="H1" s="78"/>
      <c r="I1" s="78"/>
      <c r="J1" s="78"/>
      <c r="K1" s="78"/>
      <c r="L1" s="78"/>
      <c r="O1" s="2"/>
      <c r="P1" s="2"/>
      <c r="Q1" s="3"/>
      <c r="IE1" s="3"/>
      <c r="IF1" s="3"/>
      <c r="IG1" s="3"/>
      <c r="IH1" s="3"/>
      <c r="II1" s="3"/>
    </row>
    <row r="2" spans="1:17" s="1" customFormat="1" ht="25.5" customHeight="1" hidden="1">
      <c r="A2" s="4" t="s">
        <v>3</v>
      </c>
      <c r="B2" s="4" t="s">
        <v>4</v>
      </c>
      <c r="C2" s="61" t="s">
        <v>5</v>
      </c>
      <c r="D2" s="61"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9" t="s">
        <v>63</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7"/>
      <c r="IF4" s="7"/>
      <c r="IG4" s="7"/>
      <c r="IH4" s="7"/>
      <c r="II4" s="7"/>
    </row>
    <row r="5" spans="1:243" s="6" customFormat="1" ht="30.75" customHeight="1">
      <c r="A5" s="79" t="s">
        <v>81</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7"/>
      <c r="IF5" s="7"/>
      <c r="IG5" s="7"/>
      <c r="IH5" s="7"/>
      <c r="II5" s="7"/>
    </row>
    <row r="6" spans="1:243" s="6" customFormat="1" ht="30.75" customHeight="1">
      <c r="A6" s="79" t="s">
        <v>82</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7"/>
      <c r="IF6" s="7"/>
      <c r="IG6" s="7"/>
      <c r="IH6" s="7"/>
      <c r="II6" s="7"/>
    </row>
    <row r="7" spans="1:243" s="6" customFormat="1" ht="29.25" customHeight="1" hidden="1">
      <c r="A7" s="80" t="s">
        <v>10</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7"/>
      <c r="IF7" s="7"/>
      <c r="IG7" s="7"/>
      <c r="IH7" s="7"/>
      <c r="II7" s="7"/>
    </row>
    <row r="8" spans="1:243" s="9" customFormat="1" ht="65.25" customHeight="1">
      <c r="A8" s="8" t="s">
        <v>53</v>
      </c>
      <c r="B8" s="8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3"/>
      <c r="IE8" s="10"/>
      <c r="IF8" s="10"/>
      <c r="IG8" s="10"/>
      <c r="IH8" s="10"/>
      <c r="II8" s="10"/>
    </row>
    <row r="9" spans="1:243" s="11" customFormat="1" ht="61.5" customHeight="1">
      <c r="A9" s="72" t="s">
        <v>11</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4"/>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71</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71" t="s">
        <v>91</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4" customFormat="1" ht="18.75" customHeight="1">
      <c r="A13" s="19">
        <v>1</v>
      </c>
      <c r="B13" s="20" t="s">
        <v>55</v>
      </c>
      <c r="C13" s="19">
        <v>0</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1"/>
      <c r="BB13" s="32"/>
      <c r="BC13" s="33"/>
      <c r="IE13" s="35">
        <v>1</v>
      </c>
      <c r="IF13" s="35" t="s">
        <v>35</v>
      </c>
      <c r="IG13" s="35" t="s">
        <v>36</v>
      </c>
      <c r="IH13" s="35">
        <v>10</v>
      </c>
      <c r="II13" s="35" t="s">
        <v>37</v>
      </c>
    </row>
    <row r="14" spans="1:243" s="34" customFormat="1" ht="105.75" customHeight="1">
      <c r="A14" s="19">
        <v>2</v>
      </c>
      <c r="B14" s="33" t="s">
        <v>129</v>
      </c>
      <c r="C14" s="19">
        <v>1</v>
      </c>
      <c r="D14" s="67">
        <v>0.51</v>
      </c>
      <c r="E14" s="23" t="s">
        <v>78</v>
      </c>
      <c r="F14" s="68">
        <v>100</v>
      </c>
      <c r="G14" s="36"/>
      <c r="H14" s="24"/>
      <c r="I14" s="22" t="s">
        <v>40</v>
      </c>
      <c r="J14" s="25">
        <f>IF(I14="Less(-)",-1,1)</f>
        <v>1</v>
      </c>
      <c r="K14" s="26" t="s">
        <v>50</v>
      </c>
      <c r="L14" s="26" t="s">
        <v>7</v>
      </c>
      <c r="M14" s="69"/>
      <c r="N14" s="62"/>
      <c r="O14" s="62"/>
      <c r="P14" s="63"/>
      <c r="Q14" s="62"/>
      <c r="R14" s="62"/>
      <c r="S14" s="64"/>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6">
        <f>total_amount_ba($B$2,$D$2,D14,F14,J14,K14,M14)</f>
        <v>0</v>
      </c>
      <c r="BB14" s="66">
        <f>BA14+SUM(N14:AZ14)</f>
        <v>0</v>
      </c>
      <c r="BC14" s="33" t="str">
        <f>SpellNumber(L14,BB14)</f>
        <v>INR Zero Only</v>
      </c>
      <c r="IE14" s="35">
        <v>1.01</v>
      </c>
      <c r="IF14" s="35" t="s">
        <v>41</v>
      </c>
      <c r="IG14" s="35" t="s">
        <v>36</v>
      </c>
      <c r="IH14" s="35">
        <v>123.223</v>
      </c>
      <c r="II14" s="35" t="s">
        <v>39</v>
      </c>
    </row>
    <row r="15" spans="1:243" s="34" customFormat="1" ht="105" customHeight="1">
      <c r="A15" s="19">
        <v>3</v>
      </c>
      <c r="B15" s="33" t="s">
        <v>130</v>
      </c>
      <c r="C15" s="19">
        <v>2</v>
      </c>
      <c r="D15" s="67">
        <v>1596.08</v>
      </c>
      <c r="E15" s="23" t="s">
        <v>57</v>
      </c>
      <c r="F15" s="68">
        <v>100</v>
      </c>
      <c r="G15" s="36"/>
      <c r="H15" s="24"/>
      <c r="I15" s="22" t="s">
        <v>40</v>
      </c>
      <c r="J15" s="25">
        <f aca="true" t="shared" si="0" ref="J15:J49">IF(I15="Less(-)",-1,1)</f>
        <v>1</v>
      </c>
      <c r="K15" s="26" t="s">
        <v>50</v>
      </c>
      <c r="L15" s="26" t="s">
        <v>7</v>
      </c>
      <c r="M15" s="69"/>
      <c r="N15" s="62"/>
      <c r="O15" s="62"/>
      <c r="P15" s="63"/>
      <c r="Q15" s="62"/>
      <c r="R15" s="62"/>
      <c r="S15" s="64"/>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6">
        <f aca="true" t="shared" si="1" ref="BA15:BA44">total_amount_ba($B$2,$D$2,D15,F15,J15,K15,M15)</f>
        <v>0</v>
      </c>
      <c r="BB15" s="66">
        <f aca="true" t="shared" si="2" ref="BB15:BB44">BA15+SUM(N15:AZ15)</f>
        <v>0</v>
      </c>
      <c r="BC15" s="33" t="str">
        <f aca="true" t="shared" si="3" ref="BC15:BC44">SpellNumber(L15,BB15)</f>
        <v>INR Zero Only</v>
      </c>
      <c r="IE15" s="35"/>
      <c r="IF15" s="35"/>
      <c r="IG15" s="35"/>
      <c r="IH15" s="35"/>
      <c r="II15" s="35"/>
    </row>
    <row r="16" spans="1:243" s="34" customFormat="1" ht="105" customHeight="1">
      <c r="A16" s="19">
        <v>4</v>
      </c>
      <c r="B16" s="33" t="s">
        <v>94</v>
      </c>
      <c r="C16" s="19">
        <v>3</v>
      </c>
      <c r="D16" s="67">
        <v>6</v>
      </c>
      <c r="E16" s="23" t="s">
        <v>39</v>
      </c>
      <c r="F16" s="68">
        <v>100</v>
      </c>
      <c r="G16" s="36"/>
      <c r="H16" s="24"/>
      <c r="I16" s="22" t="s">
        <v>40</v>
      </c>
      <c r="J16" s="25">
        <f t="shared" si="0"/>
        <v>1</v>
      </c>
      <c r="K16" s="26" t="s">
        <v>50</v>
      </c>
      <c r="L16" s="26" t="s">
        <v>7</v>
      </c>
      <c r="M16" s="69"/>
      <c r="N16" s="62"/>
      <c r="O16" s="62"/>
      <c r="P16" s="63"/>
      <c r="Q16" s="62"/>
      <c r="R16" s="62"/>
      <c r="S16" s="64"/>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6">
        <f t="shared" si="1"/>
        <v>0</v>
      </c>
      <c r="BB16" s="66">
        <f t="shared" si="2"/>
        <v>0</v>
      </c>
      <c r="BC16" s="33" t="str">
        <f t="shared" si="3"/>
        <v>INR Zero Only</v>
      </c>
      <c r="IE16" s="35"/>
      <c r="IF16" s="35"/>
      <c r="IG16" s="35"/>
      <c r="IH16" s="35"/>
      <c r="II16" s="35"/>
    </row>
    <row r="17" spans="1:243" s="34" customFormat="1" ht="174" customHeight="1">
      <c r="A17" s="19">
        <v>5</v>
      </c>
      <c r="B17" s="33" t="s">
        <v>95</v>
      </c>
      <c r="C17" s="19">
        <v>4</v>
      </c>
      <c r="D17" s="67">
        <v>95.76</v>
      </c>
      <c r="E17" s="23" t="s">
        <v>79</v>
      </c>
      <c r="F17" s="68">
        <v>100</v>
      </c>
      <c r="G17" s="36"/>
      <c r="H17" s="24"/>
      <c r="I17" s="22" t="s">
        <v>40</v>
      </c>
      <c r="J17" s="25">
        <f t="shared" si="0"/>
        <v>1</v>
      </c>
      <c r="K17" s="26" t="s">
        <v>50</v>
      </c>
      <c r="L17" s="26" t="s">
        <v>7</v>
      </c>
      <c r="M17" s="69"/>
      <c r="N17" s="62"/>
      <c r="O17" s="62"/>
      <c r="P17" s="63"/>
      <c r="Q17" s="62"/>
      <c r="R17" s="62"/>
      <c r="S17" s="64"/>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6">
        <f t="shared" si="1"/>
        <v>0</v>
      </c>
      <c r="BB17" s="66">
        <f t="shared" si="2"/>
        <v>0</v>
      </c>
      <c r="BC17" s="33" t="str">
        <f t="shared" si="3"/>
        <v>INR Zero Only</v>
      </c>
      <c r="IE17" s="35"/>
      <c r="IF17" s="35"/>
      <c r="IG17" s="35"/>
      <c r="IH17" s="35"/>
      <c r="II17" s="35"/>
    </row>
    <row r="18" spans="1:243" s="34" customFormat="1" ht="99.75" customHeight="1">
      <c r="A18" s="19">
        <v>6</v>
      </c>
      <c r="B18" s="33" t="s">
        <v>96</v>
      </c>
      <c r="C18" s="19">
        <v>5</v>
      </c>
      <c r="D18" s="67">
        <v>1596.08</v>
      </c>
      <c r="E18" s="23" t="s">
        <v>57</v>
      </c>
      <c r="F18" s="68">
        <v>100</v>
      </c>
      <c r="G18" s="36"/>
      <c r="H18" s="24"/>
      <c r="I18" s="22" t="s">
        <v>40</v>
      </c>
      <c r="J18" s="25">
        <f t="shared" si="0"/>
        <v>1</v>
      </c>
      <c r="K18" s="26" t="s">
        <v>50</v>
      </c>
      <c r="L18" s="26" t="s">
        <v>7</v>
      </c>
      <c r="M18" s="69"/>
      <c r="N18" s="62"/>
      <c r="O18" s="62"/>
      <c r="P18" s="63"/>
      <c r="Q18" s="62"/>
      <c r="R18" s="62"/>
      <c r="S18" s="64"/>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6">
        <f t="shared" si="1"/>
        <v>0</v>
      </c>
      <c r="BB18" s="66">
        <f t="shared" si="2"/>
        <v>0</v>
      </c>
      <c r="BC18" s="33" t="str">
        <f t="shared" si="3"/>
        <v>INR Zero Only</v>
      </c>
      <c r="IE18" s="35"/>
      <c r="IF18" s="35"/>
      <c r="IG18" s="35"/>
      <c r="IH18" s="35"/>
      <c r="II18" s="35"/>
    </row>
    <row r="19" spans="1:243" s="34" customFormat="1" ht="144.75" customHeight="1">
      <c r="A19" s="19">
        <v>7</v>
      </c>
      <c r="B19" s="33" t="s">
        <v>131</v>
      </c>
      <c r="C19" s="19">
        <v>6</v>
      </c>
      <c r="D19" s="67">
        <v>79.8</v>
      </c>
      <c r="E19" s="23" t="s">
        <v>79</v>
      </c>
      <c r="F19" s="68">
        <v>100</v>
      </c>
      <c r="G19" s="36"/>
      <c r="H19" s="24"/>
      <c r="I19" s="22" t="s">
        <v>40</v>
      </c>
      <c r="J19" s="25">
        <f t="shared" si="0"/>
        <v>1</v>
      </c>
      <c r="K19" s="26" t="s">
        <v>50</v>
      </c>
      <c r="L19" s="26" t="s">
        <v>7</v>
      </c>
      <c r="M19" s="69"/>
      <c r="N19" s="62"/>
      <c r="O19" s="62"/>
      <c r="P19" s="63"/>
      <c r="Q19" s="62"/>
      <c r="R19" s="62"/>
      <c r="S19" s="64"/>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6">
        <f t="shared" si="1"/>
        <v>0</v>
      </c>
      <c r="BB19" s="66">
        <f t="shared" si="2"/>
        <v>0</v>
      </c>
      <c r="BC19" s="33" t="str">
        <f t="shared" si="3"/>
        <v>INR Zero Only</v>
      </c>
      <c r="IE19" s="35"/>
      <c r="IF19" s="35"/>
      <c r="IG19" s="35"/>
      <c r="IH19" s="35"/>
      <c r="II19" s="35"/>
    </row>
    <row r="20" spans="1:243" s="34" customFormat="1" ht="90.75" customHeight="1">
      <c r="A20" s="19">
        <v>8</v>
      </c>
      <c r="B20" s="33" t="s">
        <v>126</v>
      </c>
      <c r="C20" s="19">
        <v>7</v>
      </c>
      <c r="D20" s="67">
        <v>36.19</v>
      </c>
      <c r="E20" s="23" t="s">
        <v>90</v>
      </c>
      <c r="F20" s="68">
        <v>100</v>
      </c>
      <c r="G20" s="36"/>
      <c r="H20" s="24"/>
      <c r="I20" s="22" t="s">
        <v>40</v>
      </c>
      <c r="J20" s="25">
        <f t="shared" si="0"/>
        <v>1</v>
      </c>
      <c r="K20" s="26" t="s">
        <v>50</v>
      </c>
      <c r="L20" s="26" t="s">
        <v>7</v>
      </c>
      <c r="M20" s="69"/>
      <c r="N20" s="62"/>
      <c r="O20" s="62"/>
      <c r="P20" s="63"/>
      <c r="Q20" s="62"/>
      <c r="R20" s="62"/>
      <c r="S20" s="64"/>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6">
        <f t="shared" si="1"/>
        <v>0</v>
      </c>
      <c r="BB20" s="66">
        <f t="shared" si="2"/>
        <v>0</v>
      </c>
      <c r="BC20" s="33" t="str">
        <f t="shared" si="3"/>
        <v>INR Zero Only</v>
      </c>
      <c r="IE20" s="35"/>
      <c r="IF20" s="35"/>
      <c r="IG20" s="35"/>
      <c r="IH20" s="35"/>
      <c r="II20" s="35"/>
    </row>
    <row r="21" spans="1:243" s="34" customFormat="1" ht="93" customHeight="1">
      <c r="A21" s="19">
        <v>9</v>
      </c>
      <c r="B21" s="33" t="s">
        <v>132</v>
      </c>
      <c r="C21" s="19">
        <v>8</v>
      </c>
      <c r="D21" s="67">
        <v>25.59</v>
      </c>
      <c r="E21" s="23" t="s">
        <v>90</v>
      </c>
      <c r="F21" s="68">
        <v>100</v>
      </c>
      <c r="G21" s="36"/>
      <c r="H21" s="24"/>
      <c r="I21" s="22" t="s">
        <v>40</v>
      </c>
      <c r="J21" s="25">
        <f t="shared" si="0"/>
        <v>1</v>
      </c>
      <c r="K21" s="26" t="s">
        <v>50</v>
      </c>
      <c r="L21" s="26" t="s">
        <v>7</v>
      </c>
      <c r="M21" s="69"/>
      <c r="N21" s="62"/>
      <c r="O21" s="62"/>
      <c r="P21" s="63"/>
      <c r="Q21" s="62"/>
      <c r="R21" s="62"/>
      <c r="S21" s="64"/>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6">
        <f t="shared" si="1"/>
        <v>0</v>
      </c>
      <c r="BB21" s="66">
        <f t="shared" si="2"/>
        <v>0</v>
      </c>
      <c r="BC21" s="33" t="str">
        <f t="shared" si="3"/>
        <v>INR Zero Only</v>
      </c>
      <c r="IE21" s="35"/>
      <c r="IF21" s="35"/>
      <c r="IG21" s="35"/>
      <c r="IH21" s="35"/>
      <c r="II21" s="35"/>
    </row>
    <row r="22" spans="1:243" s="34" customFormat="1" ht="105" customHeight="1">
      <c r="A22" s="19">
        <v>10</v>
      </c>
      <c r="B22" s="33" t="s">
        <v>133</v>
      </c>
      <c r="C22" s="19">
        <v>9</v>
      </c>
      <c r="D22" s="67">
        <v>24.8</v>
      </c>
      <c r="E22" s="23" t="s">
        <v>90</v>
      </c>
      <c r="F22" s="68">
        <v>100</v>
      </c>
      <c r="G22" s="36"/>
      <c r="H22" s="24"/>
      <c r="I22" s="22" t="s">
        <v>40</v>
      </c>
      <c r="J22" s="25">
        <f t="shared" si="0"/>
        <v>1</v>
      </c>
      <c r="K22" s="26" t="s">
        <v>50</v>
      </c>
      <c r="L22" s="26" t="s">
        <v>7</v>
      </c>
      <c r="M22" s="69"/>
      <c r="N22" s="62"/>
      <c r="O22" s="62"/>
      <c r="P22" s="63"/>
      <c r="Q22" s="62"/>
      <c r="R22" s="62"/>
      <c r="S22" s="64"/>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6">
        <f t="shared" si="1"/>
        <v>0</v>
      </c>
      <c r="BB22" s="66">
        <f t="shared" si="2"/>
        <v>0</v>
      </c>
      <c r="BC22" s="33" t="str">
        <f t="shared" si="3"/>
        <v>INR Zero Only</v>
      </c>
      <c r="IE22" s="35"/>
      <c r="IF22" s="35"/>
      <c r="IG22" s="35"/>
      <c r="IH22" s="35"/>
      <c r="II22" s="35"/>
    </row>
    <row r="23" spans="1:243" s="34" customFormat="1" ht="78" customHeight="1">
      <c r="A23" s="19">
        <v>11</v>
      </c>
      <c r="B23" s="33" t="s">
        <v>134</v>
      </c>
      <c r="C23" s="19">
        <v>10</v>
      </c>
      <c r="D23" s="67">
        <v>59.69</v>
      </c>
      <c r="E23" s="23" t="s">
        <v>90</v>
      </c>
      <c r="F23" s="68">
        <v>100</v>
      </c>
      <c r="G23" s="36"/>
      <c r="H23" s="24"/>
      <c r="I23" s="22" t="s">
        <v>40</v>
      </c>
      <c r="J23" s="25">
        <f t="shared" si="0"/>
        <v>1</v>
      </c>
      <c r="K23" s="26" t="s">
        <v>50</v>
      </c>
      <c r="L23" s="26" t="s">
        <v>7</v>
      </c>
      <c r="M23" s="69"/>
      <c r="N23" s="62"/>
      <c r="O23" s="62"/>
      <c r="P23" s="63"/>
      <c r="Q23" s="62"/>
      <c r="R23" s="62"/>
      <c r="S23" s="64"/>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6">
        <f t="shared" si="1"/>
        <v>0</v>
      </c>
      <c r="BB23" s="66">
        <f t="shared" si="2"/>
        <v>0</v>
      </c>
      <c r="BC23" s="33" t="str">
        <f t="shared" si="3"/>
        <v>INR Zero Only</v>
      </c>
      <c r="IE23" s="35"/>
      <c r="IF23" s="35"/>
      <c r="IG23" s="35"/>
      <c r="IH23" s="35"/>
      <c r="II23" s="35"/>
    </row>
    <row r="24" spans="1:243" s="34" customFormat="1" ht="88.5" customHeight="1">
      <c r="A24" s="19">
        <v>12</v>
      </c>
      <c r="B24" s="33" t="s">
        <v>98</v>
      </c>
      <c r="C24" s="19">
        <v>11</v>
      </c>
      <c r="D24" s="67">
        <v>36.57</v>
      </c>
      <c r="E24" s="23" t="s">
        <v>57</v>
      </c>
      <c r="F24" s="68">
        <v>100</v>
      </c>
      <c r="G24" s="36"/>
      <c r="H24" s="24"/>
      <c r="I24" s="22" t="s">
        <v>40</v>
      </c>
      <c r="J24" s="25">
        <f t="shared" si="0"/>
        <v>1</v>
      </c>
      <c r="K24" s="26" t="s">
        <v>50</v>
      </c>
      <c r="L24" s="26" t="s">
        <v>7</v>
      </c>
      <c r="M24" s="69"/>
      <c r="N24" s="62"/>
      <c r="O24" s="62"/>
      <c r="P24" s="63"/>
      <c r="Q24" s="62"/>
      <c r="R24" s="62"/>
      <c r="S24" s="64"/>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6">
        <f t="shared" si="1"/>
        <v>0</v>
      </c>
      <c r="BB24" s="66">
        <f t="shared" si="2"/>
        <v>0</v>
      </c>
      <c r="BC24" s="33" t="str">
        <f t="shared" si="3"/>
        <v>INR Zero Only</v>
      </c>
      <c r="IE24" s="35"/>
      <c r="IF24" s="35"/>
      <c r="IG24" s="35"/>
      <c r="IH24" s="35"/>
      <c r="II24" s="35"/>
    </row>
    <row r="25" spans="1:243" s="34" customFormat="1" ht="18.75" customHeight="1">
      <c r="A25" s="19">
        <v>13</v>
      </c>
      <c r="B25" s="33" t="s">
        <v>99</v>
      </c>
      <c r="C25" s="19">
        <v>12</v>
      </c>
      <c r="D25" s="67">
        <v>10.89</v>
      </c>
      <c r="E25" s="23" t="s">
        <v>79</v>
      </c>
      <c r="F25" s="68">
        <v>100</v>
      </c>
      <c r="G25" s="36"/>
      <c r="H25" s="24"/>
      <c r="I25" s="22" t="s">
        <v>40</v>
      </c>
      <c r="J25" s="25">
        <f t="shared" si="0"/>
        <v>1</v>
      </c>
      <c r="K25" s="26" t="s">
        <v>50</v>
      </c>
      <c r="L25" s="26" t="s">
        <v>7</v>
      </c>
      <c r="M25" s="69"/>
      <c r="N25" s="62"/>
      <c r="O25" s="62"/>
      <c r="P25" s="63"/>
      <c r="Q25" s="62"/>
      <c r="R25" s="62"/>
      <c r="S25" s="64"/>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6">
        <f t="shared" si="1"/>
        <v>0</v>
      </c>
      <c r="BB25" s="66">
        <f t="shared" si="2"/>
        <v>0</v>
      </c>
      <c r="BC25" s="33" t="str">
        <f t="shared" si="3"/>
        <v>INR Zero Only</v>
      </c>
      <c r="IE25" s="35"/>
      <c r="IF25" s="35"/>
      <c r="IG25" s="35"/>
      <c r="IH25" s="35"/>
      <c r="II25" s="35"/>
    </row>
    <row r="26" spans="1:243" s="34" customFormat="1" ht="18.75" customHeight="1">
      <c r="A26" s="19">
        <v>14</v>
      </c>
      <c r="B26" s="33" t="s">
        <v>100</v>
      </c>
      <c r="C26" s="19">
        <v>13</v>
      </c>
      <c r="D26" s="67">
        <v>9.99</v>
      </c>
      <c r="E26" s="23" t="s">
        <v>79</v>
      </c>
      <c r="F26" s="68">
        <v>100</v>
      </c>
      <c r="G26" s="36"/>
      <c r="H26" s="24"/>
      <c r="I26" s="22" t="s">
        <v>40</v>
      </c>
      <c r="J26" s="25">
        <f t="shared" si="0"/>
        <v>1</v>
      </c>
      <c r="K26" s="26" t="s">
        <v>50</v>
      </c>
      <c r="L26" s="26" t="s">
        <v>7</v>
      </c>
      <c r="M26" s="69"/>
      <c r="N26" s="62"/>
      <c r="O26" s="62"/>
      <c r="P26" s="63"/>
      <c r="Q26" s="62"/>
      <c r="R26" s="62"/>
      <c r="S26" s="64"/>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6">
        <f t="shared" si="1"/>
        <v>0</v>
      </c>
      <c r="BB26" s="66">
        <f t="shared" si="2"/>
        <v>0</v>
      </c>
      <c r="BC26" s="33" t="str">
        <f t="shared" si="3"/>
        <v>INR Zero Only</v>
      </c>
      <c r="IE26" s="35"/>
      <c r="IF26" s="35"/>
      <c r="IG26" s="35"/>
      <c r="IH26" s="35"/>
      <c r="II26" s="35"/>
    </row>
    <row r="27" spans="1:243" s="34" customFormat="1" ht="18.75" customHeight="1">
      <c r="A27" s="19">
        <v>15</v>
      </c>
      <c r="B27" s="33" t="s">
        <v>101</v>
      </c>
      <c r="C27" s="19">
        <v>14</v>
      </c>
      <c r="D27" s="67">
        <v>5.33</v>
      </c>
      <c r="E27" s="23" t="s">
        <v>79</v>
      </c>
      <c r="F27" s="68">
        <v>100</v>
      </c>
      <c r="G27" s="36"/>
      <c r="H27" s="24"/>
      <c r="I27" s="22" t="s">
        <v>40</v>
      </c>
      <c r="J27" s="25">
        <f t="shared" si="0"/>
        <v>1</v>
      </c>
      <c r="K27" s="26" t="s">
        <v>50</v>
      </c>
      <c r="L27" s="26" t="s">
        <v>7</v>
      </c>
      <c r="M27" s="69"/>
      <c r="N27" s="62"/>
      <c r="O27" s="62"/>
      <c r="P27" s="63"/>
      <c r="Q27" s="62"/>
      <c r="R27" s="62"/>
      <c r="S27" s="64"/>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6">
        <f t="shared" si="1"/>
        <v>0</v>
      </c>
      <c r="BB27" s="66">
        <f t="shared" si="2"/>
        <v>0</v>
      </c>
      <c r="BC27" s="33" t="str">
        <f t="shared" si="3"/>
        <v>INR Zero Only</v>
      </c>
      <c r="IE27" s="35"/>
      <c r="IF27" s="35"/>
      <c r="IG27" s="35"/>
      <c r="IH27" s="35"/>
      <c r="II27" s="35"/>
    </row>
    <row r="28" spans="1:243" s="34" customFormat="1" ht="18.75" customHeight="1">
      <c r="A28" s="19">
        <v>16</v>
      </c>
      <c r="B28" s="33" t="s">
        <v>102</v>
      </c>
      <c r="C28" s="19">
        <v>15</v>
      </c>
      <c r="D28" s="67">
        <v>106.32</v>
      </c>
      <c r="E28" s="23" t="s">
        <v>79</v>
      </c>
      <c r="F28" s="68">
        <v>100</v>
      </c>
      <c r="G28" s="36"/>
      <c r="H28" s="24"/>
      <c r="I28" s="22" t="s">
        <v>40</v>
      </c>
      <c r="J28" s="25">
        <f t="shared" si="0"/>
        <v>1</v>
      </c>
      <c r="K28" s="26" t="s">
        <v>50</v>
      </c>
      <c r="L28" s="26" t="s">
        <v>7</v>
      </c>
      <c r="M28" s="69"/>
      <c r="N28" s="62"/>
      <c r="O28" s="62"/>
      <c r="P28" s="63"/>
      <c r="Q28" s="62"/>
      <c r="R28" s="62"/>
      <c r="S28" s="64"/>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6">
        <f t="shared" si="1"/>
        <v>0</v>
      </c>
      <c r="BB28" s="66">
        <f t="shared" si="2"/>
        <v>0</v>
      </c>
      <c r="BC28" s="33" t="str">
        <f t="shared" si="3"/>
        <v>INR Zero Only</v>
      </c>
      <c r="IE28" s="35"/>
      <c r="IF28" s="35"/>
      <c r="IG28" s="35"/>
      <c r="IH28" s="35"/>
      <c r="II28" s="35"/>
    </row>
    <row r="29" spans="1:243" s="34" customFormat="1" ht="81" customHeight="1">
      <c r="A29" s="19">
        <v>17</v>
      </c>
      <c r="B29" s="33" t="s">
        <v>103</v>
      </c>
      <c r="C29" s="19">
        <v>16</v>
      </c>
      <c r="D29" s="67">
        <v>5.43</v>
      </c>
      <c r="E29" s="23" t="s">
        <v>57</v>
      </c>
      <c r="F29" s="68">
        <v>100</v>
      </c>
      <c r="G29" s="36"/>
      <c r="H29" s="24"/>
      <c r="I29" s="22" t="s">
        <v>40</v>
      </c>
      <c r="J29" s="25">
        <f t="shared" si="0"/>
        <v>1</v>
      </c>
      <c r="K29" s="26" t="s">
        <v>50</v>
      </c>
      <c r="L29" s="26" t="s">
        <v>7</v>
      </c>
      <c r="M29" s="69"/>
      <c r="N29" s="62"/>
      <c r="O29" s="62"/>
      <c r="P29" s="63"/>
      <c r="Q29" s="62"/>
      <c r="R29" s="62"/>
      <c r="S29" s="64"/>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6">
        <f t="shared" si="1"/>
        <v>0</v>
      </c>
      <c r="BB29" s="66">
        <f t="shared" si="2"/>
        <v>0</v>
      </c>
      <c r="BC29" s="33" t="str">
        <f t="shared" si="3"/>
        <v>INR Zero Only</v>
      </c>
      <c r="IE29" s="35"/>
      <c r="IF29" s="35"/>
      <c r="IG29" s="35"/>
      <c r="IH29" s="35"/>
      <c r="II29" s="35"/>
    </row>
    <row r="30" spans="1:243" s="34" customFormat="1" ht="128.25" customHeight="1">
      <c r="A30" s="19">
        <v>18</v>
      </c>
      <c r="B30" s="33" t="s">
        <v>104</v>
      </c>
      <c r="C30" s="19">
        <v>17</v>
      </c>
      <c r="D30" s="67">
        <v>3.84</v>
      </c>
      <c r="E30" s="23" t="s">
        <v>57</v>
      </c>
      <c r="F30" s="68">
        <v>100</v>
      </c>
      <c r="G30" s="36"/>
      <c r="H30" s="24"/>
      <c r="I30" s="22" t="s">
        <v>40</v>
      </c>
      <c r="J30" s="25">
        <f t="shared" si="0"/>
        <v>1</v>
      </c>
      <c r="K30" s="26" t="s">
        <v>50</v>
      </c>
      <c r="L30" s="26" t="s">
        <v>7</v>
      </c>
      <c r="M30" s="69"/>
      <c r="N30" s="62"/>
      <c r="O30" s="62"/>
      <c r="P30" s="63"/>
      <c r="Q30" s="62"/>
      <c r="R30" s="62"/>
      <c r="S30" s="64"/>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6">
        <f t="shared" si="1"/>
        <v>0</v>
      </c>
      <c r="BB30" s="66">
        <f t="shared" si="2"/>
        <v>0</v>
      </c>
      <c r="BC30" s="33" t="str">
        <f t="shared" si="3"/>
        <v>INR Zero Only</v>
      </c>
      <c r="IE30" s="35"/>
      <c r="IF30" s="35"/>
      <c r="IG30" s="35"/>
      <c r="IH30" s="35"/>
      <c r="II30" s="35"/>
    </row>
    <row r="31" spans="1:243" s="34" customFormat="1" ht="119.25" customHeight="1">
      <c r="A31" s="19">
        <v>19</v>
      </c>
      <c r="B31" s="33" t="s">
        <v>105</v>
      </c>
      <c r="C31" s="19">
        <v>18</v>
      </c>
      <c r="D31" s="67">
        <v>3.72</v>
      </c>
      <c r="E31" s="23" t="s">
        <v>57</v>
      </c>
      <c r="F31" s="68">
        <v>100</v>
      </c>
      <c r="G31" s="36"/>
      <c r="H31" s="24"/>
      <c r="I31" s="22" t="s">
        <v>40</v>
      </c>
      <c r="J31" s="25">
        <f t="shared" si="0"/>
        <v>1</v>
      </c>
      <c r="K31" s="26" t="s">
        <v>50</v>
      </c>
      <c r="L31" s="26" t="s">
        <v>7</v>
      </c>
      <c r="M31" s="69"/>
      <c r="N31" s="62"/>
      <c r="O31" s="62"/>
      <c r="P31" s="63"/>
      <c r="Q31" s="62"/>
      <c r="R31" s="62"/>
      <c r="S31" s="64"/>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6">
        <f t="shared" si="1"/>
        <v>0</v>
      </c>
      <c r="BB31" s="66">
        <f t="shared" si="2"/>
        <v>0</v>
      </c>
      <c r="BC31" s="33" t="str">
        <f t="shared" si="3"/>
        <v>INR Zero Only</v>
      </c>
      <c r="IE31" s="35"/>
      <c r="IF31" s="35"/>
      <c r="IG31" s="35"/>
      <c r="IH31" s="35"/>
      <c r="II31" s="35"/>
    </row>
    <row r="32" spans="1:243" s="34" customFormat="1" ht="99" customHeight="1">
      <c r="A32" s="19">
        <v>20</v>
      </c>
      <c r="B32" s="33" t="s">
        <v>106</v>
      </c>
      <c r="C32" s="19">
        <v>19</v>
      </c>
      <c r="D32" s="67">
        <v>8.95</v>
      </c>
      <c r="E32" s="23" t="s">
        <v>57</v>
      </c>
      <c r="F32" s="68">
        <v>100</v>
      </c>
      <c r="G32" s="36"/>
      <c r="H32" s="24"/>
      <c r="I32" s="22" t="s">
        <v>40</v>
      </c>
      <c r="J32" s="25">
        <f t="shared" si="0"/>
        <v>1</v>
      </c>
      <c r="K32" s="26" t="s">
        <v>50</v>
      </c>
      <c r="L32" s="26" t="s">
        <v>7</v>
      </c>
      <c r="M32" s="69"/>
      <c r="N32" s="62"/>
      <c r="O32" s="62"/>
      <c r="P32" s="63"/>
      <c r="Q32" s="62"/>
      <c r="R32" s="62"/>
      <c r="S32" s="64"/>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6">
        <f t="shared" si="1"/>
        <v>0</v>
      </c>
      <c r="BB32" s="66">
        <f t="shared" si="2"/>
        <v>0</v>
      </c>
      <c r="BC32" s="33" t="str">
        <f t="shared" si="3"/>
        <v>INR Zero Only</v>
      </c>
      <c r="IE32" s="35"/>
      <c r="IF32" s="35"/>
      <c r="IG32" s="35"/>
      <c r="IH32" s="35"/>
      <c r="II32" s="35"/>
    </row>
    <row r="33" spans="1:243" s="34" customFormat="1" ht="75" customHeight="1">
      <c r="A33" s="19">
        <v>21</v>
      </c>
      <c r="B33" s="33" t="s">
        <v>107</v>
      </c>
      <c r="C33" s="19">
        <v>20</v>
      </c>
      <c r="D33" s="67">
        <v>24</v>
      </c>
      <c r="E33" s="23" t="s">
        <v>57</v>
      </c>
      <c r="F33" s="68">
        <v>100</v>
      </c>
      <c r="G33" s="36"/>
      <c r="H33" s="24"/>
      <c r="I33" s="22" t="s">
        <v>40</v>
      </c>
      <c r="J33" s="25">
        <f t="shared" si="0"/>
        <v>1</v>
      </c>
      <c r="K33" s="26" t="s">
        <v>50</v>
      </c>
      <c r="L33" s="26" t="s">
        <v>7</v>
      </c>
      <c r="M33" s="69"/>
      <c r="N33" s="62"/>
      <c r="O33" s="62"/>
      <c r="P33" s="63"/>
      <c r="Q33" s="62"/>
      <c r="R33" s="62"/>
      <c r="S33" s="64"/>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6">
        <f t="shared" si="1"/>
        <v>0</v>
      </c>
      <c r="BB33" s="66">
        <f t="shared" si="2"/>
        <v>0</v>
      </c>
      <c r="BC33" s="33" t="str">
        <f t="shared" si="3"/>
        <v>INR Zero Only</v>
      </c>
      <c r="IE33" s="35"/>
      <c r="IF33" s="35"/>
      <c r="IG33" s="35"/>
      <c r="IH33" s="35"/>
      <c r="II33" s="35"/>
    </row>
    <row r="34" spans="1:243" s="34" customFormat="1" ht="83.25" customHeight="1">
      <c r="A34" s="19">
        <v>22</v>
      </c>
      <c r="B34" s="33" t="s">
        <v>108</v>
      </c>
      <c r="C34" s="19">
        <v>21</v>
      </c>
      <c r="D34" s="67">
        <v>8</v>
      </c>
      <c r="E34" s="23" t="s">
        <v>57</v>
      </c>
      <c r="F34" s="68">
        <v>100</v>
      </c>
      <c r="G34" s="36"/>
      <c r="H34" s="24"/>
      <c r="I34" s="22" t="s">
        <v>40</v>
      </c>
      <c r="J34" s="25">
        <f t="shared" si="0"/>
        <v>1</v>
      </c>
      <c r="K34" s="26" t="s">
        <v>50</v>
      </c>
      <c r="L34" s="26" t="s">
        <v>7</v>
      </c>
      <c r="M34" s="69"/>
      <c r="N34" s="62"/>
      <c r="O34" s="62"/>
      <c r="P34" s="63"/>
      <c r="Q34" s="62"/>
      <c r="R34" s="62"/>
      <c r="S34" s="64"/>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6">
        <f t="shared" si="1"/>
        <v>0</v>
      </c>
      <c r="BB34" s="66">
        <f t="shared" si="2"/>
        <v>0</v>
      </c>
      <c r="BC34" s="33" t="str">
        <f t="shared" si="3"/>
        <v>INR Zero Only</v>
      </c>
      <c r="IE34" s="35"/>
      <c r="IF34" s="35"/>
      <c r="IG34" s="35"/>
      <c r="IH34" s="35"/>
      <c r="II34" s="35"/>
    </row>
    <row r="35" spans="1:243" s="34" customFormat="1" ht="90.75" customHeight="1">
      <c r="A35" s="19">
        <v>23</v>
      </c>
      <c r="B35" s="33" t="s">
        <v>109</v>
      </c>
      <c r="C35" s="19">
        <v>22</v>
      </c>
      <c r="D35" s="67">
        <v>3</v>
      </c>
      <c r="E35" s="23" t="s">
        <v>57</v>
      </c>
      <c r="F35" s="68">
        <v>100</v>
      </c>
      <c r="G35" s="36"/>
      <c r="H35" s="24"/>
      <c r="I35" s="22" t="s">
        <v>40</v>
      </c>
      <c r="J35" s="25">
        <f t="shared" si="0"/>
        <v>1</v>
      </c>
      <c r="K35" s="26" t="s">
        <v>50</v>
      </c>
      <c r="L35" s="26" t="s">
        <v>7</v>
      </c>
      <c r="M35" s="69"/>
      <c r="N35" s="62"/>
      <c r="O35" s="62"/>
      <c r="P35" s="63"/>
      <c r="Q35" s="62"/>
      <c r="R35" s="62"/>
      <c r="S35" s="64"/>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6">
        <f t="shared" si="1"/>
        <v>0</v>
      </c>
      <c r="BB35" s="66">
        <f t="shared" si="2"/>
        <v>0</v>
      </c>
      <c r="BC35" s="33" t="str">
        <f t="shared" si="3"/>
        <v>INR Zero Only</v>
      </c>
      <c r="IE35" s="35"/>
      <c r="IF35" s="35"/>
      <c r="IG35" s="35"/>
      <c r="IH35" s="35"/>
      <c r="II35" s="35"/>
    </row>
    <row r="36" spans="1:243" s="34" customFormat="1" ht="93.75" customHeight="1">
      <c r="A36" s="19">
        <v>24</v>
      </c>
      <c r="B36" s="33" t="s">
        <v>110</v>
      </c>
      <c r="C36" s="19">
        <v>23</v>
      </c>
      <c r="D36" s="67">
        <v>6</v>
      </c>
      <c r="E36" s="23" t="s">
        <v>57</v>
      </c>
      <c r="F36" s="68">
        <v>100</v>
      </c>
      <c r="G36" s="36"/>
      <c r="H36" s="24"/>
      <c r="I36" s="22" t="s">
        <v>40</v>
      </c>
      <c r="J36" s="25">
        <f t="shared" si="0"/>
        <v>1</v>
      </c>
      <c r="K36" s="26" t="s">
        <v>50</v>
      </c>
      <c r="L36" s="26" t="s">
        <v>7</v>
      </c>
      <c r="M36" s="69"/>
      <c r="N36" s="62"/>
      <c r="O36" s="62"/>
      <c r="P36" s="63"/>
      <c r="Q36" s="62"/>
      <c r="R36" s="62"/>
      <c r="S36" s="64"/>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6">
        <f t="shared" si="1"/>
        <v>0</v>
      </c>
      <c r="BB36" s="66">
        <f t="shared" si="2"/>
        <v>0</v>
      </c>
      <c r="BC36" s="33" t="str">
        <f t="shared" si="3"/>
        <v>INR Zero Only</v>
      </c>
      <c r="IE36" s="35"/>
      <c r="IF36" s="35"/>
      <c r="IG36" s="35"/>
      <c r="IH36" s="35"/>
      <c r="II36" s="35"/>
    </row>
    <row r="37" spans="1:243" s="34" customFormat="1" ht="132" customHeight="1">
      <c r="A37" s="19">
        <v>25</v>
      </c>
      <c r="B37" s="33" t="s">
        <v>135</v>
      </c>
      <c r="C37" s="19">
        <v>24</v>
      </c>
      <c r="D37" s="67">
        <v>3</v>
      </c>
      <c r="E37" s="23" t="s">
        <v>39</v>
      </c>
      <c r="F37" s="68">
        <v>100</v>
      </c>
      <c r="G37" s="36"/>
      <c r="H37" s="24"/>
      <c r="I37" s="22" t="s">
        <v>40</v>
      </c>
      <c r="J37" s="25">
        <f t="shared" si="0"/>
        <v>1</v>
      </c>
      <c r="K37" s="26" t="s">
        <v>50</v>
      </c>
      <c r="L37" s="26" t="s">
        <v>7</v>
      </c>
      <c r="M37" s="69"/>
      <c r="N37" s="62"/>
      <c r="O37" s="62"/>
      <c r="P37" s="63"/>
      <c r="Q37" s="62"/>
      <c r="R37" s="62"/>
      <c r="S37" s="64"/>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6">
        <f t="shared" si="1"/>
        <v>0</v>
      </c>
      <c r="BB37" s="66">
        <f t="shared" si="2"/>
        <v>0</v>
      </c>
      <c r="BC37" s="33" t="str">
        <f t="shared" si="3"/>
        <v>INR Zero Only</v>
      </c>
      <c r="IE37" s="35"/>
      <c r="IF37" s="35"/>
      <c r="IG37" s="35"/>
      <c r="IH37" s="35"/>
      <c r="II37" s="35"/>
    </row>
    <row r="38" spans="1:243" s="34" customFormat="1" ht="117" customHeight="1">
      <c r="A38" s="19">
        <v>26</v>
      </c>
      <c r="B38" s="33" t="s">
        <v>112</v>
      </c>
      <c r="C38" s="19">
        <v>25</v>
      </c>
      <c r="D38" s="67">
        <v>4</v>
      </c>
      <c r="E38" s="23" t="s">
        <v>39</v>
      </c>
      <c r="F38" s="68">
        <v>100</v>
      </c>
      <c r="G38" s="36"/>
      <c r="H38" s="24"/>
      <c r="I38" s="22" t="s">
        <v>40</v>
      </c>
      <c r="J38" s="25">
        <f t="shared" si="0"/>
        <v>1</v>
      </c>
      <c r="K38" s="26" t="s">
        <v>50</v>
      </c>
      <c r="L38" s="26" t="s">
        <v>7</v>
      </c>
      <c r="M38" s="69"/>
      <c r="N38" s="62"/>
      <c r="O38" s="62"/>
      <c r="P38" s="63"/>
      <c r="Q38" s="62"/>
      <c r="R38" s="62"/>
      <c r="S38" s="64"/>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6">
        <f t="shared" si="1"/>
        <v>0</v>
      </c>
      <c r="BB38" s="66">
        <f t="shared" si="2"/>
        <v>0</v>
      </c>
      <c r="BC38" s="33" t="str">
        <f t="shared" si="3"/>
        <v>INR Zero Only</v>
      </c>
      <c r="IE38" s="35"/>
      <c r="IF38" s="35"/>
      <c r="IG38" s="35"/>
      <c r="IH38" s="35"/>
      <c r="II38" s="35"/>
    </row>
    <row r="39" spans="1:243" s="34" customFormat="1" ht="111.75" customHeight="1">
      <c r="A39" s="19">
        <v>27</v>
      </c>
      <c r="B39" s="33" t="s">
        <v>136</v>
      </c>
      <c r="C39" s="19">
        <v>26</v>
      </c>
      <c r="D39" s="67">
        <v>5</v>
      </c>
      <c r="E39" s="23" t="s">
        <v>39</v>
      </c>
      <c r="F39" s="68">
        <v>100</v>
      </c>
      <c r="G39" s="36"/>
      <c r="H39" s="24"/>
      <c r="I39" s="22" t="s">
        <v>40</v>
      </c>
      <c r="J39" s="25">
        <f t="shared" si="0"/>
        <v>1</v>
      </c>
      <c r="K39" s="26" t="s">
        <v>50</v>
      </c>
      <c r="L39" s="26" t="s">
        <v>7</v>
      </c>
      <c r="M39" s="69"/>
      <c r="N39" s="62"/>
      <c r="O39" s="62"/>
      <c r="P39" s="63"/>
      <c r="Q39" s="62"/>
      <c r="R39" s="62"/>
      <c r="S39" s="64"/>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6">
        <f t="shared" si="1"/>
        <v>0</v>
      </c>
      <c r="BB39" s="66">
        <f t="shared" si="2"/>
        <v>0</v>
      </c>
      <c r="BC39" s="33" t="str">
        <f t="shared" si="3"/>
        <v>INR Zero Only</v>
      </c>
      <c r="IE39" s="35"/>
      <c r="IF39" s="35"/>
      <c r="IG39" s="35"/>
      <c r="IH39" s="35"/>
      <c r="II39" s="35"/>
    </row>
    <row r="40" spans="1:243" s="34" customFormat="1" ht="116.25" customHeight="1">
      <c r="A40" s="19">
        <v>28</v>
      </c>
      <c r="B40" s="33" t="s">
        <v>114</v>
      </c>
      <c r="C40" s="19">
        <v>27</v>
      </c>
      <c r="D40" s="67">
        <v>3</v>
      </c>
      <c r="E40" s="23" t="s">
        <v>39</v>
      </c>
      <c r="F40" s="68">
        <v>100</v>
      </c>
      <c r="G40" s="36"/>
      <c r="H40" s="24"/>
      <c r="I40" s="22" t="s">
        <v>40</v>
      </c>
      <c r="J40" s="25">
        <f t="shared" si="0"/>
        <v>1</v>
      </c>
      <c r="K40" s="26" t="s">
        <v>50</v>
      </c>
      <c r="L40" s="26" t="s">
        <v>7</v>
      </c>
      <c r="M40" s="69"/>
      <c r="N40" s="62"/>
      <c r="O40" s="62"/>
      <c r="P40" s="63"/>
      <c r="Q40" s="62"/>
      <c r="R40" s="62"/>
      <c r="S40" s="64"/>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6">
        <f t="shared" si="1"/>
        <v>0</v>
      </c>
      <c r="BB40" s="66">
        <f t="shared" si="2"/>
        <v>0</v>
      </c>
      <c r="BC40" s="33" t="str">
        <f t="shared" si="3"/>
        <v>INR Zero Only</v>
      </c>
      <c r="IE40" s="35"/>
      <c r="IF40" s="35"/>
      <c r="IG40" s="35"/>
      <c r="IH40" s="35"/>
      <c r="II40" s="35"/>
    </row>
    <row r="41" spans="1:243" s="34" customFormat="1" ht="18.75" customHeight="1">
      <c r="A41" s="19">
        <v>29</v>
      </c>
      <c r="B41" s="33" t="s">
        <v>115</v>
      </c>
      <c r="C41" s="19">
        <v>28</v>
      </c>
      <c r="D41" s="67">
        <v>1</v>
      </c>
      <c r="E41" s="23" t="s">
        <v>87</v>
      </c>
      <c r="F41" s="68">
        <v>100</v>
      </c>
      <c r="G41" s="36"/>
      <c r="H41" s="24"/>
      <c r="I41" s="22" t="s">
        <v>40</v>
      </c>
      <c r="J41" s="25">
        <f t="shared" si="0"/>
        <v>1</v>
      </c>
      <c r="K41" s="26" t="s">
        <v>50</v>
      </c>
      <c r="L41" s="26" t="s">
        <v>7</v>
      </c>
      <c r="M41" s="69"/>
      <c r="N41" s="62"/>
      <c r="O41" s="62"/>
      <c r="P41" s="63"/>
      <c r="Q41" s="62"/>
      <c r="R41" s="62"/>
      <c r="S41" s="64"/>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6">
        <f t="shared" si="1"/>
        <v>0</v>
      </c>
      <c r="BB41" s="66">
        <f t="shared" si="2"/>
        <v>0</v>
      </c>
      <c r="BC41" s="33" t="str">
        <f t="shared" si="3"/>
        <v>INR Zero Only</v>
      </c>
      <c r="IE41" s="35"/>
      <c r="IF41" s="35"/>
      <c r="IG41" s="35"/>
      <c r="IH41" s="35"/>
      <c r="II41" s="35"/>
    </row>
    <row r="42" spans="1:243" s="34" customFormat="1" ht="18.75" customHeight="1">
      <c r="A42" s="19">
        <v>30</v>
      </c>
      <c r="B42" s="33" t="s">
        <v>116</v>
      </c>
      <c r="C42" s="19">
        <v>29</v>
      </c>
      <c r="D42" s="67">
        <v>1</v>
      </c>
      <c r="E42" s="23" t="s">
        <v>57</v>
      </c>
      <c r="F42" s="68">
        <v>100</v>
      </c>
      <c r="G42" s="36"/>
      <c r="H42" s="24"/>
      <c r="I42" s="22" t="s">
        <v>40</v>
      </c>
      <c r="J42" s="25">
        <f t="shared" si="0"/>
        <v>1</v>
      </c>
      <c r="K42" s="26" t="s">
        <v>50</v>
      </c>
      <c r="L42" s="26" t="s">
        <v>7</v>
      </c>
      <c r="M42" s="69"/>
      <c r="N42" s="62"/>
      <c r="O42" s="62"/>
      <c r="P42" s="63"/>
      <c r="Q42" s="62"/>
      <c r="R42" s="62"/>
      <c r="S42" s="64"/>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6">
        <f t="shared" si="1"/>
        <v>0</v>
      </c>
      <c r="BB42" s="66">
        <f t="shared" si="2"/>
        <v>0</v>
      </c>
      <c r="BC42" s="33" t="str">
        <f t="shared" si="3"/>
        <v>INR Zero Only</v>
      </c>
      <c r="IE42" s="35"/>
      <c r="IF42" s="35"/>
      <c r="IG42" s="35"/>
      <c r="IH42" s="35"/>
      <c r="II42" s="35"/>
    </row>
    <row r="43" spans="1:243" s="34" customFormat="1" ht="18.75" customHeight="1">
      <c r="A43" s="19">
        <v>31</v>
      </c>
      <c r="B43" s="33" t="s">
        <v>117</v>
      </c>
      <c r="C43" s="19">
        <v>42</v>
      </c>
      <c r="D43" s="67">
        <v>1</v>
      </c>
      <c r="E43" s="23" t="s">
        <v>79</v>
      </c>
      <c r="F43" s="68">
        <v>100</v>
      </c>
      <c r="G43" s="36"/>
      <c r="H43" s="24"/>
      <c r="I43" s="22" t="s">
        <v>40</v>
      </c>
      <c r="J43" s="25">
        <f>IF(I43="Less(-)",-1,1)</f>
        <v>1</v>
      </c>
      <c r="K43" s="26" t="s">
        <v>50</v>
      </c>
      <c r="L43" s="26" t="s">
        <v>7</v>
      </c>
      <c r="M43" s="69"/>
      <c r="N43" s="62"/>
      <c r="O43" s="62"/>
      <c r="P43" s="63"/>
      <c r="Q43" s="62"/>
      <c r="R43" s="62"/>
      <c r="S43" s="64"/>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6">
        <f>total_amount_ba($B$2,$D$2,D43,F43,J43,K43,M43)</f>
        <v>0</v>
      </c>
      <c r="BB43" s="66">
        <f>BA43+SUM(N43:AZ43)</f>
        <v>0</v>
      </c>
      <c r="BC43" s="33" t="str">
        <f>SpellNumber(L43,BB43)</f>
        <v>INR Zero Only</v>
      </c>
      <c r="IE43" s="35"/>
      <c r="IF43" s="35"/>
      <c r="IG43" s="35"/>
      <c r="IH43" s="35"/>
      <c r="II43" s="35"/>
    </row>
    <row r="44" spans="1:243" s="34" customFormat="1" ht="43.5" customHeight="1">
      <c r="A44" s="19">
        <v>32</v>
      </c>
      <c r="B44" s="33" t="s">
        <v>118</v>
      </c>
      <c r="C44" s="19">
        <v>30</v>
      </c>
      <c r="D44" s="67">
        <v>32</v>
      </c>
      <c r="E44" s="23" t="s">
        <v>89</v>
      </c>
      <c r="F44" s="68">
        <v>100</v>
      </c>
      <c r="G44" s="36"/>
      <c r="H44" s="24"/>
      <c r="I44" s="22" t="s">
        <v>40</v>
      </c>
      <c r="J44" s="25">
        <f t="shared" si="0"/>
        <v>1</v>
      </c>
      <c r="K44" s="26" t="s">
        <v>50</v>
      </c>
      <c r="L44" s="26" t="s">
        <v>7</v>
      </c>
      <c r="M44" s="69"/>
      <c r="N44" s="62"/>
      <c r="O44" s="62"/>
      <c r="P44" s="63"/>
      <c r="Q44" s="62"/>
      <c r="R44" s="62"/>
      <c r="S44" s="64"/>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6">
        <f t="shared" si="1"/>
        <v>0</v>
      </c>
      <c r="BB44" s="66">
        <f t="shared" si="2"/>
        <v>0</v>
      </c>
      <c r="BC44" s="33" t="str">
        <f t="shared" si="3"/>
        <v>INR Zero Only</v>
      </c>
      <c r="IE44" s="35"/>
      <c r="IF44" s="35"/>
      <c r="IG44" s="35"/>
      <c r="IH44" s="35"/>
      <c r="II44" s="35"/>
    </row>
    <row r="45" spans="1:243" s="34" customFormat="1" ht="409.5" customHeight="1">
      <c r="A45" s="19">
        <v>33</v>
      </c>
      <c r="B45" s="33" t="s">
        <v>148</v>
      </c>
      <c r="C45" s="19">
        <v>31</v>
      </c>
      <c r="D45" s="67">
        <v>3</v>
      </c>
      <c r="E45" s="23" t="s">
        <v>39</v>
      </c>
      <c r="F45" s="68">
        <v>100</v>
      </c>
      <c r="G45" s="36"/>
      <c r="H45" s="24"/>
      <c r="I45" s="22" t="s">
        <v>40</v>
      </c>
      <c r="J45" s="25">
        <f t="shared" si="0"/>
        <v>1</v>
      </c>
      <c r="K45" s="26" t="s">
        <v>50</v>
      </c>
      <c r="L45" s="26" t="s">
        <v>7</v>
      </c>
      <c r="M45" s="69"/>
      <c r="N45" s="62"/>
      <c r="O45" s="62"/>
      <c r="P45" s="63"/>
      <c r="Q45" s="62"/>
      <c r="R45" s="62"/>
      <c r="S45" s="64"/>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6">
        <f>total_amount_ba($B$2,$D$2,D45,F45,J45,K45,M45)</f>
        <v>0</v>
      </c>
      <c r="BB45" s="66">
        <f>BA45+SUM(N45:AZ45)</f>
        <v>0</v>
      </c>
      <c r="BC45" s="33" t="str">
        <f>SpellNumber(L45,BB45)</f>
        <v>INR Zero Only</v>
      </c>
      <c r="IE45" s="35"/>
      <c r="IF45" s="35"/>
      <c r="IG45" s="35"/>
      <c r="IH45" s="35"/>
      <c r="II45" s="35"/>
    </row>
    <row r="46" spans="1:243" s="34" customFormat="1" ht="406.5" customHeight="1">
      <c r="A46" s="19">
        <v>34</v>
      </c>
      <c r="B46" s="33" t="s">
        <v>149</v>
      </c>
      <c r="C46" s="19">
        <v>32</v>
      </c>
      <c r="D46" s="67">
        <v>3</v>
      </c>
      <c r="E46" s="23" t="s">
        <v>39</v>
      </c>
      <c r="F46" s="68">
        <v>100</v>
      </c>
      <c r="G46" s="36"/>
      <c r="H46" s="24"/>
      <c r="I46" s="22" t="s">
        <v>40</v>
      </c>
      <c r="J46" s="25">
        <f t="shared" si="0"/>
        <v>1</v>
      </c>
      <c r="K46" s="26" t="s">
        <v>50</v>
      </c>
      <c r="L46" s="26" t="s">
        <v>7</v>
      </c>
      <c r="M46" s="69"/>
      <c r="N46" s="62"/>
      <c r="O46" s="62"/>
      <c r="P46" s="63"/>
      <c r="Q46" s="62"/>
      <c r="R46" s="62"/>
      <c r="S46" s="64"/>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6">
        <f>total_amount_ba($B$2,$D$2,D46,F46,J46,K46,M46)</f>
        <v>0</v>
      </c>
      <c r="BB46" s="66">
        <f>BA46+SUM(N46:AZ46)</f>
        <v>0</v>
      </c>
      <c r="BC46" s="33" t="str">
        <f>SpellNumber(L46,BB46)</f>
        <v>INR Zero Only</v>
      </c>
      <c r="IE46" s="35"/>
      <c r="IF46" s="35"/>
      <c r="IG46" s="35"/>
      <c r="IH46" s="35"/>
      <c r="II46" s="35"/>
    </row>
    <row r="47" spans="1:243" s="34" customFormat="1" ht="121.5" customHeight="1">
      <c r="A47" s="19">
        <v>35</v>
      </c>
      <c r="B47" s="33" t="s">
        <v>119</v>
      </c>
      <c r="C47" s="19">
        <v>33</v>
      </c>
      <c r="D47" s="67">
        <v>181.93</v>
      </c>
      <c r="E47" s="23" t="s">
        <v>122</v>
      </c>
      <c r="F47" s="68">
        <v>100</v>
      </c>
      <c r="G47" s="36"/>
      <c r="H47" s="24"/>
      <c r="I47" s="22" t="s">
        <v>40</v>
      </c>
      <c r="J47" s="25">
        <f t="shared" si="0"/>
        <v>1</v>
      </c>
      <c r="K47" s="26" t="s">
        <v>50</v>
      </c>
      <c r="L47" s="26" t="s">
        <v>7</v>
      </c>
      <c r="M47" s="69"/>
      <c r="N47" s="62"/>
      <c r="O47" s="62"/>
      <c r="P47" s="63"/>
      <c r="Q47" s="62"/>
      <c r="R47" s="62"/>
      <c r="S47" s="64"/>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6">
        <f>total_amount_ba($B$2,$D$2,D47,F47,J47,K47,M47)</f>
        <v>0</v>
      </c>
      <c r="BB47" s="66">
        <f>BA47+SUM(N47:AZ47)</f>
        <v>0</v>
      </c>
      <c r="BC47" s="33" t="str">
        <f>SpellNumber(L47,BB47)</f>
        <v>INR Zero Only</v>
      </c>
      <c r="IE47" s="35"/>
      <c r="IF47" s="35"/>
      <c r="IG47" s="35"/>
      <c r="IH47" s="35"/>
      <c r="II47" s="35"/>
    </row>
    <row r="48" spans="1:243" s="34" customFormat="1" ht="18.75" customHeight="1">
      <c r="A48" s="34">
        <v>36</v>
      </c>
      <c r="B48" s="33" t="s">
        <v>120</v>
      </c>
      <c r="C48" s="19">
        <v>34</v>
      </c>
      <c r="D48" s="67">
        <v>12</v>
      </c>
      <c r="E48" s="23" t="s">
        <v>122</v>
      </c>
      <c r="F48" s="68">
        <v>100</v>
      </c>
      <c r="G48" s="36"/>
      <c r="H48" s="24"/>
      <c r="I48" s="22" t="s">
        <v>40</v>
      </c>
      <c r="J48" s="25">
        <f t="shared" si="0"/>
        <v>1</v>
      </c>
      <c r="K48" s="26" t="s">
        <v>50</v>
      </c>
      <c r="L48" s="26" t="s">
        <v>7</v>
      </c>
      <c r="M48" s="69"/>
      <c r="N48" s="62"/>
      <c r="O48" s="62"/>
      <c r="P48" s="63"/>
      <c r="Q48" s="62"/>
      <c r="R48" s="62"/>
      <c r="S48" s="64"/>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6">
        <f>total_amount_ba($B$2,$D$2,D48,F48,J48,K48,M48)</f>
        <v>0</v>
      </c>
      <c r="BB48" s="66">
        <f>BA48+SUM(N48:AZ48)</f>
        <v>0</v>
      </c>
      <c r="BC48" s="33" t="str">
        <f>SpellNumber(L48,BB48)</f>
        <v>INR Zero Only</v>
      </c>
      <c r="IE48" s="35"/>
      <c r="IF48" s="35"/>
      <c r="IG48" s="35"/>
      <c r="IH48" s="35"/>
      <c r="II48" s="35"/>
    </row>
    <row r="49" spans="1:243" s="34" customFormat="1" ht="111" customHeight="1">
      <c r="A49" s="34">
        <v>37</v>
      </c>
      <c r="B49" s="33" t="s">
        <v>121</v>
      </c>
      <c r="C49" s="19">
        <v>35</v>
      </c>
      <c r="D49" s="67">
        <v>181.93</v>
      </c>
      <c r="E49" s="23" t="s">
        <v>88</v>
      </c>
      <c r="F49" s="68">
        <v>100</v>
      </c>
      <c r="G49" s="36"/>
      <c r="H49" s="24"/>
      <c r="I49" s="22" t="s">
        <v>40</v>
      </c>
      <c r="J49" s="25">
        <f t="shared" si="0"/>
        <v>1</v>
      </c>
      <c r="K49" s="26" t="s">
        <v>50</v>
      </c>
      <c r="L49" s="26" t="s">
        <v>7</v>
      </c>
      <c r="M49" s="69"/>
      <c r="N49" s="62"/>
      <c r="O49" s="62"/>
      <c r="P49" s="63"/>
      <c r="Q49" s="62"/>
      <c r="R49" s="62"/>
      <c r="S49" s="64"/>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6">
        <f>total_amount_ba($B$2,$D$2,D49,F49,J49,K49,M49)</f>
        <v>0</v>
      </c>
      <c r="BB49" s="66">
        <f>BA49+SUM(N49:AZ49)</f>
        <v>0</v>
      </c>
      <c r="BC49" s="33" t="str">
        <f>SpellNumber(L49,BB49)</f>
        <v>INR Zero Only</v>
      </c>
      <c r="IE49" s="35"/>
      <c r="IF49" s="35"/>
      <c r="IG49" s="35"/>
      <c r="IH49" s="35"/>
      <c r="II49" s="35"/>
    </row>
    <row r="50" spans="1:243" s="34" customFormat="1" ht="33" customHeight="1">
      <c r="A50" s="37" t="s">
        <v>48</v>
      </c>
      <c r="B50" s="38"/>
      <c r="C50" s="39"/>
      <c r="D50" s="40"/>
      <c r="E50" s="40"/>
      <c r="F50" s="40"/>
      <c r="G50" s="40"/>
      <c r="H50" s="41"/>
      <c r="I50" s="41"/>
      <c r="J50" s="41"/>
      <c r="K50" s="41"/>
      <c r="L50" s="42"/>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70">
        <f>SUM(BA13:BA49)</f>
        <v>0</v>
      </c>
      <c r="BB50" s="70">
        <f>SUM(BB13:BB49)</f>
        <v>0</v>
      </c>
      <c r="BC50" s="33" t="str">
        <f>SpellNumber($E$2,BB50)</f>
        <v>INR Zero Only</v>
      </c>
      <c r="IE50" s="35">
        <v>4</v>
      </c>
      <c r="IF50" s="35" t="s">
        <v>42</v>
      </c>
      <c r="IG50" s="35" t="s">
        <v>47</v>
      </c>
      <c r="IH50" s="35">
        <v>10</v>
      </c>
      <c r="II50" s="35" t="s">
        <v>39</v>
      </c>
    </row>
    <row r="51" spans="1:243" s="53" customFormat="1" ht="39" customHeight="1" hidden="1">
      <c r="A51" s="38" t="s">
        <v>52</v>
      </c>
      <c r="B51" s="44"/>
      <c r="C51" s="45"/>
      <c r="D51" s="46"/>
      <c r="E51" s="47" t="s">
        <v>49</v>
      </c>
      <c r="F51" s="60"/>
      <c r="G51" s="48"/>
      <c r="H51" s="49"/>
      <c r="I51" s="49"/>
      <c r="J51" s="49"/>
      <c r="K51" s="50"/>
      <c r="L51" s="51"/>
      <c r="M51" s="52"/>
      <c r="O51" s="34"/>
      <c r="P51" s="34"/>
      <c r="Q51" s="34"/>
      <c r="R51" s="34"/>
      <c r="S51" s="34"/>
      <c r="BA51" s="58">
        <f>IF(ISBLANK(F51),0,IF(E51="Excess (+)",ROUND(BA50+(BA50*F51),2),IF(E51="Less (-)",ROUND(BA50+(BA50*F51*(-1)),2),0)))</f>
        <v>0</v>
      </c>
      <c r="BB51" s="59">
        <f>ROUND(BA51,0)</f>
        <v>0</v>
      </c>
      <c r="BC51" s="33" t="str">
        <f>SpellNumber(L51,BB51)</f>
        <v> Zero Only</v>
      </c>
      <c r="IE51" s="54"/>
      <c r="IF51" s="54"/>
      <c r="IG51" s="54"/>
      <c r="IH51" s="54"/>
      <c r="II51" s="54"/>
    </row>
    <row r="52" spans="1:243" s="53" customFormat="1" ht="51" customHeight="1">
      <c r="A52" s="37" t="s">
        <v>51</v>
      </c>
      <c r="B52" s="37"/>
      <c r="C52" s="75" t="str">
        <f>SpellNumber($E$2,BB50)</f>
        <v>INR Zero Only</v>
      </c>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7"/>
      <c r="IE52" s="54"/>
      <c r="IF52" s="54"/>
      <c r="IG52" s="54"/>
      <c r="IH52" s="54"/>
      <c r="II52" s="54"/>
    </row>
    <row r="53" spans="3:243" s="14" customFormat="1" ht="15">
      <c r="C53" s="55"/>
      <c r="D53" s="55"/>
      <c r="E53" s="55"/>
      <c r="F53" s="55"/>
      <c r="G53" s="55"/>
      <c r="H53" s="55"/>
      <c r="I53" s="55"/>
      <c r="J53" s="55"/>
      <c r="K53" s="55"/>
      <c r="L53" s="55"/>
      <c r="M53" s="55"/>
      <c r="O53" s="55"/>
      <c r="BA53" s="55"/>
      <c r="BC53" s="55"/>
      <c r="IE53" s="15"/>
      <c r="IF53" s="15"/>
      <c r="IG53" s="15"/>
      <c r="IH53" s="15"/>
      <c r="II53" s="15"/>
    </row>
  </sheetData>
  <sheetProtection password="CEBE" sheet="1"/>
  <mergeCells count="8">
    <mergeCell ref="A9:BC9"/>
    <mergeCell ref="C52:BC52"/>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Percentage Rate" errorTitle="Invalid Entry" error="Please Choose the Percentage Option then Enter the Percentage Rate" sqref="F51">
      <formula1>IF(E51&lt;&gt;"Select",0,-1)</formula1>
      <formula2>IF(E51&lt;&gt;"Select",99.99,-1)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1">
      <formula1>0</formula1>
      <formula2>IF(E51&lt;&gt;"Select",99.9,0)</formula2>
    </dataValidation>
    <dataValidation type="list" showInputMessage="1" showErrorMessage="1" promptTitle="Less or Excess" prompt="Please select either LESS  ( - )  or  EXCESS  ( + )" errorTitle="Please enter valid values only" error="Please select either LESS ( - ) or  EXCESS  ( + )" sqref="E51">
      <formula1>IF(ISBLANK(F51),$A$3:$C$3,$B$3:$C$3)</formula1>
    </dataValidation>
    <dataValidation type="decimal" allowBlank="1" showInputMessage="1" showErrorMessage="1" errorTitle="Invalid Entry" error="Only Numeric Values are allowed. " sqref="A13:A47 C13:C49">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51">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1">
      <formula1>0</formula1>
      <formula2>99.9</formula2>
    </dataValidation>
    <dataValidation type="list" allowBlank="1" showInputMessage="1" showErrorMessage="1" sqref="K13:K49">
      <formula1>"Partial Conversion, Full Conversion"</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49 F13:F49">
      <formula1>0</formula1>
      <formula2>999999999999999</formula2>
    </dataValidation>
    <dataValidation allowBlank="1" showInputMessage="1" showErrorMessage="1" promptTitle="Units" prompt="Please enter Units in text" sqref="E13:E49"/>
    <dataValidation type="decimal" allowBlank="1" showInputMessage="1" showErrorMessage="1" promptTitle="Rate Entry" prompt="Please enter the Basic Price in Rupees for this item. " errorTitle="Invaid Entry" error="Only Numeric Values are allowed. " sqref="G13:H4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4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9">
      <formula1>0</formula1>
      <formula2>999999999999999</formula2>
    </dataValidation>
    <dataValidation type="list" showInputMessage="1" showErrorMessage="1" sqref="I13:I49">
      <formula1>"Excess(+), Less(-)"</formula1>
    </dataValidation>
    <dataValidation allowBlank="1" showInputMessage="1" showErrorMessage="1" promptTitle="Addition / Deduction" prompt="Please Choose the correct One" sqref="J13:J49"/>
    <dataValidation type="list" allowBlank="1" showInputMessage="1" showErrorMessage="1" sqref="L47 L48 L13 L14 L15 L16 L17 L18 L19 L20 L21 L22 L23 L24 L25 L26 L27 L28 L29 L30 L31 L32 L33 L34 L35 L36 L37 L38 L39 L40 L41 L42 L43 L44 L45 L46 L49">
      <formula1>"INR"</formula1>
    </dataValidation>
  </dataValidations>
  <printOptions/>
  <pageMargins left="0.55" right="0.33" top="0.61" bottom="0.51"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codeName="Sheet23">
    <tabColor theme="4" tint="-0.4999699890613556"/>
  </sheetPr>
  <dimension ref="A1:II53"/>
  <sheetViews>
    <sheetView showGridLines="0" zoomScale="70" zoomScaleNormal="70" zoomScalePageLayoutView="0" workbookViewId="0" topLeftCell="A46">
      <selection activeCell="B46" sqref="B46"/>
    </sheetView>
  </sheetViews>
  <sheetFormatPr defaultColWidth="9.140625" defaultRowHeight="15"/>
  <cols>
    <col min="1" max="1" width="14.57421875" style="55" customWidth="1"/>
    <col min="2" max="2" width="187.00390625" style="55" customWidth="1"/>
    <col min="3" max="3" width="10.140625" style="55" hidden="1" customWidth="1"/>
    <col min="4" max="4" width="14.57421875" style="55" customWidth="1"/>
    <col min="5" max="5" width="11.28125" style="55" customWidth="1"/>
    <col min="6" max="6" width="14.421875" style="55" hidden="1" customWidth="1"/>
    <col min="7" max="7" width="14.140625" style="55" hidden="1" customWidth="1"/>
    <col min="8" max="9" width="12.140625" style="55" hidden="1" customWidth="1"/>
    <col min="10" max="10" width="9.00390625" style="55" hidden="1" customWidth="1"/>
    <col min="11" max="11" width="19.57421875" style="55" hidden="1" customWidth="1"/>
    <col min="12" max="12" width="14.28125" style="55" hidden="1" customWidth="1"/>
    <col min="13" max="13" width="19.00390625" style="55" customWidth="1"/>
    <col min="14" max="14" width="15.28125" style="56" hidden="1" customWidth="1"/>
    <col min="15" max="15" width="14.28125" style="55" hidden="1" customWidth="1"/>
    <col min="16" max="16" width="17.28125" style="55" hidden="1" customWidth="1"/>
    <col min="17" max="17" width="18.421875" style="55" hidden="1" customWidth="1"/>
    <col min="18" max="18" width="17.421875" style="55" hidden="1" customWidth="1"/>
    <col min="19" max="19" width="14.7109375" style="55" hidden="1" customWidth="1"/>
    <col min="20" max="20" width="14.8515625" style="55" hidden="1" customWidth="1"/>
    <col min="21" max="21" width="16.421875" style="55" hidden="1" customWidth="1"/>
    <col min="22" max="22" width="13.00390625" style="55" hidden="1" customWidth="1"/>
    <col min="23" max="51" width="9.140625" style="55" hidden="1" customWidth="1"/>
    <col min="52" max="52" width="10.28125" style="55" hidden="1" customWidth="1"/>
    <col min="53" max="53" width="20.28125" style="55" customWidth="1"/>
    <col min="54" max="54" width="18.8515625" style="55" hidden="1" customWidth="1"/>
    <col min="55" max="55" width="43.57421875" style="55" customWidth="1"/>
    <col min="56" max="238" width="9.140625" style="55" customWidth="1"/>
    <col min="239" max="243" width="9.140625" style="57" customWidth="1"/>
    <col min="244" max="16384" width="9.140625" style="55" customWidth="1"/>
  </cols>
  <sheetData>
    <row r="1" spans="1:243" s="1" customFormat="1" ht="25.5" customHeight="1">
      <c r="A1" s="78" t="str">
        <f>B2&amp;" BoQ"</f>
        <v>Item Rate BoQ</v>
      </c>
      <c r="B1" s="78"/>
      <c r="C1" s="78"/>
      <c r="D1" s="78"/>
      <c r="E1" s="78"/>
      <c r="F1" s="78"/>
      <c r="G1" s="78"/>
      <c r="H1" s="78"/>
      <c r="I1" s="78"/>
      <c r="J1" s="78"/>
      <c r="K1" s="78"/>
      <c r="L1" s="78"/>
      <c r="O1" s="2"/>
      <c r="P1" s="2"/>
      <c r="Q1" s="3"/>
      <c r="IE1" s="3"/>
      <c r="IF1" s="3"/>
      <c r="IG1" s="3"/>
      <c r="IH1" s="3"/>
      <c r="II1" s="3"/>
    </row>
    <row r="2" spans="1:17" s="1" customFormat="1" ht="25.5" customHeight="1" hidden="1">
      <c r="A2" s="4" t="s">
        <v>3</v>
      </c>
      <c r="B2" s="4" t="s">
        <v>4</v>
      </c>
      <c r="C2" s="61" t="s">
        <v>5</v>
      </c>
      <c r="D2" s="61"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9" t="s">
        <v>63</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7"/>
      <c r="IF4" s="7"/>
      <c r="IG4" s="7"/>
      <c r="IH4" s="7"/>
      <c r="II4" s="7"/>
    </row>
    <row r="5" spans="1:243" s="6" customFormat="1" ht="30.75" customHeight="1">
      <c r="A5" s="79" t="s">
        <v>83</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7"/>
      <c r="IF5" s="7"/>
      <c r="IG5" s="7"/>
      <c r="IH5" s="7"/>
      <c r="II5" s="7"/>
    </row>
    <row r="6" spans="1:243" s="6" customFormat="1" ht="30.75" customHeight="1">
      <c r="A6" s="79" t="s">
        <v>64</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7"/>
      <c r="IF6" s="7"/>
      <c r="IG6" s="7"/>
      <c r="IH6" s="7"/>
      <c r="II6" s="7"/>
    </row>
    <row r="7" spans="1:243" s="6" customFormat="1" ht="29.25" customHeight="1" hidden="1">
      <c r="A7" s="80" t="s">
        <v>10</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7"/>
      <c r="IF7" s="7"/>
      <c r="IG7" s="7"/>
      <c r="IH7" s="7"/>
      <c r="II7" s="7"/>
    </row>
    <row r="8" spans="1:243" s="9" customFormat="1" ht="65.25" customHeight="1">
      <c r="A8" s="8" t="s">
        <v>53</v>
      </c>
      <c r="B8" s="8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3"/>
      <c r="IE8" s="10"/>
      <c r="IF8" s="10"/>
      <c r="IG8" s="10"/>
      <c r="IH8" s="10"/>
      <c r="II8" s="10"/>
    </row>
    <row r="9" spans="1:243" s="11" customFormat="1" ht="61.5" customHeight="1">
      <c r="A9" s="72" t="s">
        <v>11</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4"/>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71</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71" t="s">
        <v>58</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4" customFormat="1" ht="18.75" customHeight="1">
      <c r="A13" s="19">
        <v>2</v>
      </c>
      <c r="B13" s="20" t="s">
        <v>55</v>
      </c>
      <c r="C13" s="19">
        <v>2</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1"/>
      <c r="BB13" s="32"/>
      <c r="BC13" s="33"/>
      <c r="IE13" s="35">
        <v>1</v>
      </c>
      <c r="IF13" s="35" t="s">
        <v>35</v>
      </c>
      <c r="IG13" s="35" t="s">
        <v>36</v>
      </c>
      <c r="IH13" s="35">
        <v>10</v>
      </c>
      <c r="II13" s="35" t="s">
        <v>37</v>
      </c>
    </row>
    <row r="14" spans="1:243" s="34" customFormat="1" ht="95.25" customHeight="1">
      <c r="A14" s="19">
        <v>3</v>
      </c>
      <c r="B14" s="33" t="s">
        <v>129</v>
      </c>
      <c r="C14" s="19">
        <v>3</v>
      </c>
      <c r="D14" s="67">
        <v>0.72</v>
      </c>
      <c r="E14" s="23" t="s">
        <v>78</v>
      </c>
      <c r="F14" s="68">
        <v>100</v>
      </c>
      <c r="G14" s="36"/>
      <c r="H14" s="24"/>
      <c r="I14" s="22" t="s">
        <v>40</v>
      </c>
      <c r="J14" s="25">
        <f>IF(I14="Less(-)",-1,1)</f>
        <v>1</v>
      </c>
      <c r="K14" s="26" t="s">
        <v>50</v>
      </c>
      <c r="L14" s="26" t="s">
        <v>7</v>
      </c>
      <c r="M14" s="69"/>
      <c r="N14" s="62"/>
      <c r="O14" s="62"/>
      <c r="P14" s="63"/>
      <c r="Q14" s="62"/>
      <c r="R14" s="62"/>
      <c r="S14" s="64"/>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6">
        <f>total_amount_ba($B$2,$D$2,D14,F14,J14,K14,M14)</f>
        <v>0</v>
      </c>
      <c r="BB14" s="66">
        <f>BA14+SUM(N14:AZ14)</f>
        <v>0</v>
      </c>
      <c r="BC14" s="33" t="str">
        <f>SpellNumber(L14,BB14)</f>
        <v>INR Zero Only</v>
      </c>
      <c r="IE14" s="35">
        <v>1.01</v>
      </c>
      <c r="IF14" s="35" t="s">
        <v>41</v>
      </c>
      <c r="IG14" s="35" t="s">
        <v>36</v>
      </c>
      <c r="IH14" s="35">
        <v>123.223</v>
      </c>
      <c r="II14" s="35" t="s">
        <v>39</v>
      </c>
    </row>
    <row r="15" spans="1:243" s="34" customFormat="1" ht="86.25" customHeight="1">
      <c r="A15" s="19">
        <v>4</v>
      </c>
      <c r="B15" s="33" t="s">
        <v>130</v>
      </c>
      <c r="C15" s="19">
        <v>4</v>
      </c>
      <c r="D15" s="67">
        <v>3626.56</v>
      </c>
      <c r="E15" s="23" t="s">
        <v>57</v>
      </c>
      <c r="F15" s="68">
        <v>100</v>
      </c>
      <c r="G15" s="36"/>
      <c r="H15" s="24"/>
      <c r="I15" s="22" t="s">
        <v>40</v>
      </c>
      <c r="J15" s="25">
        <f aca="true" t="shared" si="0" ref="J15:J39">IF(I15="Less(-)",-1,1)</f>
        <v>1</v>
      </c>
      <c r="K15" s="26" t="s">
        <v>50</v>
      </c>
      <c r="L15" s="26" t="s">
        <v>7</v>
      </c>
      <c r="M15" s="69"/>
      <c r="N15" s="62"/>
      <c r="O15" s="62"/>
      <c r="P15" s="63"/>
      <c r="Q15" s="62"/>
      <c r="R15" s="62"/>
      <c r="S15" s="64"/>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6">
        <f aca="true" t="shared" si="1" ref="BA15:BA39">total_amount_ba($B$2,$D$2,D15,F15,J15,K15,M15)</f>
        <v>0</v>
      </c>
      <c r="BB15" s="66">
        <f aca="true" t="shared" si="2" ref="BB15:BB39">BA15+SUM(N15:AZ15)</f>
        <v>0</v>
      </c>
      <c r="BC15" s="33" t="str">
        <f aca="true" t="shared" si="3" ref="BC15:BC39">SpellNumber(L15,BB15)</f>
        <v>INR Zero Only</v>
      </c>
      <c r="IE15" s="35"/>
      <c r="IF15" s="35"/>
      <c r="IG15" s="35"/>
      <c r="IH15" s="35"/>
      <c r="II15" s="35"/>
    </row>
    <row r="16" spans="1:243" s="34" customFormat="1" ht="90" customHeight="1">
      <c r="A16" s="19">
        <v>5</v>
      </c>
      <c r="B16" s="33" t="s">
        <v>94</v>
      </c>
      <c r="C16" s="19">
        <v>5</v>
      </c>
      <c r="D16" s="67">
        <v>6</v>
      </c>
      <c r="E16" s="23" t="s">
        <v>39</v>
      </c>
      <c r="F16" s="68">
        <v>100</v>
      </c>
      <c r="G16" s="36"/>
      <c r="H16" s="24"/>
      <c r="I16" s="22" t="s">
        <v>40</v>
      </c>
      <c r="J16" s="25">
        <f t="shared" si="0"/>
        <v>1</v>
      </c>
      <c r="K16" s="26" t="s">
        <v>50</v>
      </c>
      <c r="L16" s="26" t="s">
        <v>7</v>
      </c>
      <c r="M16" s="69"/>
      <c r="N16" s="62"/>
      <c r="O16" s="62"/>
      <c r="P16" s="63"/>
      <c r="Q16" s="62"/>
      <c r="R16" s="62"/>
      <c r="S16" s="64"/>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6">
        <f t="shared" si="1"/>
        <v>0</v>
      </c>
      <c r="BB16" s="66">
        <f t="shared" si="2"/>
        <v>0</v>
      </c>
      <c r="BC16" s="33" t="str">
        <f t="shared" si="3"/>
        <v>INR Zero Only</v>
      </c>
      <c r="IE16" s="35"/>
      <c r="IF16" s="35"/>
      <c r="IG16" s="35"/>
      <c r="IH16" s="35"/>
      <c r="II16" s="35"/>
    </row>
    <row r="17" spans="1:243" s="34" customFormat="1" ht="161.25" customHeight="1">
      <c r="A17" s="19">
        <v>6</v>
      </c>
      <c r="B17" s="33" t="s">
        <v>95</v>
      </c>
      <c r="C17" s="19">
        <v>6</v>
      </c>
      <c r="D17" s="67">
        <v>217.59</v>
      </c>
      <c r="E17" s="23" t="s">
        <v>79</v>
      </c>
      <c r="F17" s="68">
        <v>100</v>
      </c>
      <c r="G17" s="36"/>
      <c r="H17" s="24"/>
      <c r="I17" s="22" t="s">
        <v>40</v>
      </c>
      <c r="J17" s="25">
        <f t="shared" si="0"/>
        <v>1</v>
      </c>
      <c r="K17" s="26" t="s">
        <v>50</v>
      </c>
      <c r="L17" s="26" t="s">
        <v>7</v>
      </c>
      <c r="M17" s="69"/>
      <c r="N17" s="62"/>
      <c r="O17" s="62"/>
      <c r="P17" s="63"/>
      <c r="Q17" s="62"/>
      <c r="R17" s="62"/>
      <c r="S17" s="64"/>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6">
        <f t="shared" si="1"/>
        <v>0</v>
      </c>
      <c r="BB17" s="66">
        <f t="shared" si="2"/>
        <v>0</v>
      </c>
      <c r="BC17" s="33" t="str">
        <f t="shared" si="3"/>
        <v>INR Zero Only</v>
      </c>
      <c r="IE17" s="35"/>
      <c r="IF17" s="35"/>
      <c r="IG17" s="35"/>
      <c r="IH17" s="35"/>
      <c r="II17" s="35"/>
    </row>
    <row r="18" spans="1:243" s="34" customFormat="1" ht="86.25" customHeight="1">
      <c r="A18" s="19">
        <v>7</v>
      </c>
      <c r="B18" s="33" t="s">
        <v>96</v>
      </c>
      <c r="C18" s="19">
        <v>7</v>
      </c>
      <c r="D18" s="67">
        <v>3626.56</v>
      </c>
      <c r="E18" s="23" t="s">
        <v>57</v>
      </c>
      <c r="F18" s="68">
        <v>100</v>
      </c>
      <c r="G18" s="36"/>
      <c r="H18" s="24"/>
      <c r="I18" s="22" t="s">
        <v>40</v>
      </c>
      <c r="J18" s="25">
        <f t="shared" si="0"/>
        <v>1</v>
      </c>
      <c r="K18" s="26" t="s">
        <v>50</v>
      </c>
      <c r="L18" s="26" t="s">
        <v>7</v>
      </c>
      <c r="M18" s="69"/>
      <c r="N18" s="62"/>
      <c r="O18" s="62"/>
      <c r="P18" s="63"/>
      <c r="Q18" s="62"/>
      <c r="R18" s="62"/>
      <c r="S18" s="64"/>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6">
        <f t="shared" si="1"/>
        <v>0</v>
      </c>
      <c r="BB18" s="66">
        <f t="shared" si="2"/>
        <v>0</v>
      </c>
      <c r="BC18" s="33" t="str">
        <f t="shared" si="3"/>
        <v>INR Zero Only</v>
      </c>
      <c r="IE18" s="35"/>
      <c r="IF18" s="35"/>
      <c r="IG18" s="35"/>
      <c r="IH18" s="35"/>
      <c r="II18" s="35"/>
    </row>
    <row r="19" spans="1:243" s="34" customFormat="1" ht="158.25" customHeight="1">
      <c r="A19" s="19">
        <v>8</v>
      </c>
      <c r="B19" s="33" t="s">
        <v>124</v>
      </c>
      <c r="C19" s="19">
        <v>8</v>
      </c>
      <c r="D19" s="67">
        <v>181.33</v>
      </c>
      <c r="E19" s="23" t="s">
        <v>79</v>
      </c>
      <c r="F19" s="68">
        <v>100</v>
      </c>
      <c r="G19" s="36"/>
      <c r="H19" s="24"/>
      <c r="I19" s="22" t="s">
        <v>40</v>
      </c>
      <c r="J19" s="25">
        <f t="shared" si="0"/>
        <v>1</v>
      </c>
      <c r="K19" s="26" t="s">
        <v>50</v>
      </c>
      <c r="L19" s="26" t="s">
        <v>7</v>
      </c>
      <c r="M19" s="69"/>
      <c r="N19" s="62"/>
      <c r="O19" s="62"/>
      <c r="P19" s="63"/>
      <c r="Q19" s="62"/>
      <c r="R19" s="62"/>
      <c r="S19" s="64"/>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6">
        <f t="shared" si="1"/>
        <v>0</v>
      </c>
      <c r="BB19" s="66">
        <f t="shared" si="2"/>
        <v>0</v>
      </c>
      <c r="BC19" s="33" t="str">
        <f t="shared" si="3"/>
        <v>INR Zero Only</v>
      </c>
      <c r="IE19" s="35"/>
      <c r="IF19" s="35"/>
      <c r="IG19" s="35"/>
      <c r="IH19" s="35"/>
      <c r="II19" s="35"/>
    </row>
    <row r="20" spans="1:243" s="34" customFormat="1" ht="97.5" customHeight="1">
      <c r="A20" s="19">
        <v>9</v>
      </c>
      <c r="B20" s="33" t="s">
        <v>137</v>
      </c>
      <c r="C20" s="19">
        <v>9</v>
      </c>
      <c r="D20" s="67">
        <v>80.6</v>
      </c>
      <c r="E20" s="23" t="s">
        <v>90</v>
      </c>
      <c r="F20" s="68">
        <v>100</v>
      </c>
      <c r="G20" s="36"/>
      <c r="H20" s="24"/>
      <c r="I20" s="22" t="s">
        <v>40</v>
      </c>
      <c r="J20" s="25">
        <f t="shared" si="0"/>
        <v>1</v>
      </c>
      <c r="K20" s="26" t="s">
        <v>50</v>
      </c>
      <c r="L20" s="26" t="s">
        <v>7</v>
      </c>
      <c r="M20" s="69"/>
      <c r="N20" s="62"/>
      <c r="O20" s="62"/>
      <c r="P20" s="63"/>
      <c r="Q20" s="62"/>
      <c r="R20" s="62"/>
      <c r="S20" s="64"/>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6">
        <f t="shared" si="1"/>
        <v>0</v>
      </c>
      <c r="BB20" s="66">
        <f t="shared" si="2"/>
        <v>0</v>
      </c>
      <c r="BC20" s="33" t="str">
        <f t="shared" si="3"/>
        <v>INR Zero Only</v>
      </c>
      <c r="IE20" s="35"/>
      <c r="IF20" s="35"/>
      <c r="IG20" s="35"/>
      <c r="IH20" s="35"/>
      <c r="II20" s="35"/>
    </row>
    <row r="21" spans="1:243" s="34" customFormat="1" ht="78.75" customHeight="1">
      <c r="A21" s="19">
        <v>10</v>
      </c>
      <c r="B21" s="33" t="s">
        <v>138</v>
      </c>
      <c r="C21" s="19">
        <v>10</v>
      </c>
      <c r="D21" s="67">
        <v>38.33</v>
      </c>
      <c r="E21" s="23" t="s">
        <v>90</v>
      </c>
      <c r="F21" s="68">
        <v>100</v>
      </c>
      <c r="G21" s="36"/>
      <c r="H21" s="24"/>
      <c r="I21" s="22" t="s">
        <v>40</v>
      </c>
      <c r="J21" s="25">
        <f t="shared" si="0"/>
        <v>1</v>
      </c>
      <c r="K21" s="26" t="s">
        <v>50</v>
      </c>
      <c r="L21" s="26" t="s">
        <v>7</v>
      </c>
      <c r="M21" s="69"/>
      <c r="N21" s="62"/>
      <c r="O21" s="62"/>
      <c r="P21" s="63"/>
      <c r="Q21" s="62"/>
      <c r="R21" s="62"/>
      <c r="S21" s="64"/>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6">
        <f t="shared" si="1"/>
        <v>0</v>
      </c>
      <c r="BB21" s="66">
        <f t="shared" si="2"/>
        <v>0</v>
      </c>
      <c r="BC21" s="33" t="str">
        <f t="shared" si="3"/>
        <v>INR Zero Only</v>
      </c>
      <c r="IE21" s="35"/>
      <c r="IF21" s="35"/>
      <c r="IG21" s="35"/>
      <c r="IH21" s="35"/>
      <c r="II21" s="35"/>
    </row>
    <row r="22" spans="1:243" s="34" customFormat="1" ht="111" customHeight="1">
      <c r="A22" s="19">
        <v>11</v>
      </c>
      <c r="B22" s="33" t="s">
        <v>139</v>
      </c>
      <c r="C22" s="19">
        <v>11</v>
      </c>
      <c r="D22" s="67">
        <v>30.87</v>
      </c>
      <c r="E22" s="23" t="s">
        <v>90</v>
      </c>
      <c r="F22" s="68">
        <v>100</v>
      </c>
      <c r="G22" s="36"/>
      <c r="H22" s="24"/>
      <c r="I22" s="22" t="s">
        <v>40</v>
      </c>
      <c r="J22" s="25">
        <f t="shared" si="0"/>
        <v>1</v>
      </c>
      <c r="K22" s="26" t="s">
        <v>50</v>
      </c>
      <c r="L22" s="26" t="s">
        <v>7</v>
      </c>
      <c r="M22" s="69"/>
      <c r="N22" s="62"/>
      <c r="O22" s="62"/>
      <c r="P22" s="63"/>
      <c r="Q22" s="62"/>
      <c r="R22" s="62"/>
      <c r="S22" s="64"/>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6">
        <f t="shared" si="1"/>
        <v>0</v>
      </c>
      <c r="BB22" s="66">
        <f t="shared" si="2"/>
        <v>0</v>
      </c>
      <c r="BC22" s="33" t="str">
        <f t="shared" si="3"/>
        <v>INR Zero Only</v>
      </c>
      <c r="IE22" s="35"/>
      <c r="IF22" s="35"/>
      <c r="IG22" s="35"/>
      <c r="IH22" s="35"/>
      <c r="II22" s="35"/>
    </row>
    <row r="23" spans="1:243" s="34" customFormat="1" ht="84.75" customHeight="1">
      <c r="A23" s="19">
        <v>12</v>
      </c>
      <c r="B23" s="33" t="s">
        <v>140</v>
      </c>
      <c r="C23" s="19">
        <v>12</v>
      </c>
      <c r="D23" s="67">
        <v>76.3</v>
      </c>
      <c r="E23" s="23" t="s">
        <v>90</v>
      </c>
      <c r="F23" s="68">
        <v>100</v>
      </c>
      <c r="G23" s="36"/>
      <c r="H23" s="24"/>
      <c r="I23" s="22" t="s">
        <v>40</v>
      </c>
      <c r="J23" s="25">
        <f t="shared" si="0"/>
        <v>1</v>
      </c>
      <c r="K23" s="26" t="s">
        <v>50</v>
      </c>
      <c r="L23" s="26" t="s">
        <v>7</v>
      </c>
      <c r="M23" s="69"/>
      <c r="N23" s="62"/>
      <c r="O23" s="62"/>
      <c r="P23" s="63"/>
      <c r="Q23" s="62"/>
      <c r="R23" s="62"/>
      <c r="S23" s="64"/>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6">
        <f t="shared" si="1"/>
        <v>0</v>
      </c>
      <c r="BB23" s="66">
        <f t="shared" si="2"/>
        <v>0</v>
      </c>
      <c r="BC23" s="33" t="str">
        <f t="shared" si="3"/>
        <v>INR Zero Only</v>
      </c>
      <c r="IE23" s="35"/>
      <c r="IF23" s="35"/>
      <c r="IG23" s="35"/>
      <c r="IH23" s="35"/>
      <c r="II23" s="35"/>
    </row>
    <row r="24" spans="1:243" s="34" customFormat="1" ht="70.5" customHeight="1">
      <c r="A24" s="19">
        <v>13</v>
      </c>
      <c r="B24" s="33" t="s">
        <v>98</v>
      </c>
      <c r="C24" s="19">
        <v>13</v>
      </c>
      <c r="D24" s="67">
        <v>56.53</v>
      </c>
      <c r="E24" s="23" t="s">
        <v>57</v>
      </c>
      <c r="F24" s="68">
        <v>100</v>
      </c>
      <c r="G24" s="36"/>
      <c r="H24" s="24"/>
      <c r="I24" s="22" t="s">
        <v>40</v>
      </c>
      <c r="J24" s="25">
        <f t="shared" si="0"/>
        <v>1</v>
      </c>
      <c r="K24" s="26" t="s">
        <v>50</v>
      </c>
      <c r="L24" s="26" t="s">
        <v>7</v>
      </c>
      <c r="M24" s="69"/>
      <c r="N24" s="62"/>
      <c r="O24" s="62"/>
      <c r="P24" s="63"/>
      <c r="Q24" s="62"/>
      <c r="R24" s="62"/>
      <c r="S24" s="64"/>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6">
        <f t="shared" si="1"/>
        <v>0</v>
      </c>
      <c r="BB24" s="66">
        <f t="shared" si="2"/>
        <v>0</v>
      </c>
      <c r="BC24" s="33" t="str">
        <f t="shared" si="3"/>
        <v>INR Zero Only</v>
      </c>
      <c r="IE24" s="35"/>
      <c r="IF24" s="35"/>
      <c r="IG24" s="35"/>
      <c r="IH24" s="35"/>
      <c r="II24" s="35"/>
    </row>
    <row r="25" spans="1:243" s="34" customFormat="1" ht="18.75" customHeight="1">
      <c r="A25" s="19">
        <v>14</v>
      </c>
      <c r="B25" s="33" t="s">
        <v>99</v>
      </c>
      <c r="C25" s="19">
        <v>14</v>
      </c>
      <c r="D25" s="67">
        <v>95.63</v>
      </c>
      <c r="E25" s="23" t="s">
        <v>79</v>
      </c>
      <c r="F25" s="68">
        <v>100</v>
      </c>
      <c r="G25" s="36"/>
      <c r="H25" s="24"/>
      <c r="I25" s="22" t="s">
        <v>40</v>
      </c>
      <c r="J25" s="25">
        <f t="shared" si="0"/>
        <v>1</v>
      </c>
      <c r="K25" s="26" t="s">
        <v>50</v>
      </c>
      <c r="L25" s="26" t="s">
        <v>7</v>
      </c>
      <c r="M25" s="69"/>
      <c r="N25" s="62"/>
      <c r="O25" s="62"/>
      <c r="P25" s="63"/>
      <c r="Q25" s="62"/>
      <c r="R25" s="62"/>
      <c r="S25" s="64"/>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6">
        <f t="shared" si="1"/>
        <v>0</v>
      </c>
      <c r="BB25" s="66">
        <f t="shared" si="2"/>
        <v>0</v>
      </c>
      <c r="BC25" s="33" t="str">
        <f t="shared" si="3"/>
        <v>INR Zero Only</v>
      </c>
      <c r="IE25" s="35"/>
      <c r="IF25" s="35"/>
      <c r="IG25" s="35"/>
      <c r="IH25" s="35"/>
      <c r="II25" s="35"/>
    </row>
    <row r="26" spans="1:243" s="34" customFormat="1" ht="18.75" customHeight="1">
      <c r="A26" s="19">
        <v>15</v>
      </c>
      <c r="B26" s="33" t="s">
        <v>100</v>
      </c>
      <c r="C26" s="19">
        <v>15</v>
      </c>
      <c r="D26" s="67">
        <v>20.82</v>
      </c>
      <c r="E26" s="23" t="s">
        <v>79</v>
      </c>
      <c r="F26" s="68">
        <v>100</v>
      </c>
      <c r="G26" s="36"/>
      <c r="H26" s="24"/>
      <c r="I26" s="22" t="s">
        <v>40</v>
      </c>
      <c r="J26" s="25">
        <f t="shared" si="0"/>
        <v>1</v>
      </c>
      <c r="K26" s="26" t="s">
        <v>50</v>
      </c>
      <c r="L26" s="26" t="s">
        <v>7</v>
      </c>
      <c r="M26" s="69"/>
      <c r="N26" s="62"/>
      <c r="O26" s="62"/>
      <c r="P26" s="63"/>
      <c r="Q26" s="62"/>
      <c r="R26" s="62"/>
      <c r="S26" s="64"/>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6">
        <f t="shared" si="1"/>
        <v>0</v>
      </c>
      <c r="BB26" s="66">
        <f t="shared" si="2"/>
        <v>0</v>
      </c>
      <c r="BC26" s="33" t="str">
        <f t="shared" si="3"/>
        <v>INR Zero Only</v>
      </c>
      <c r="IE26" s="35"/>
      <c r="IF26" s="35"/>
      <c r="IG26" s="35"/>
      <c r="IH26" s="35"/>
      <c r="II26" s="35"/>
    </row>
    <row r="27" spans="1:243" s="34" customFormat="1" ht="18.75" customHeight="1">
      <c r="A27" s="19">
        <v>16</v>
      </c>
      <c r="B27" s="33" t="s">
        <v>101</v>
      </c>
      <c r="C27" s="19">
        <v>16</v>
      </c>
      <c r="D27" s="67">
        <v>12.61</v>
      </c>
      <c r="E27" s="23" t="s">
        <v>79</v>
      </c>
      <c r="F27" s="68">
        <v>100</v>
      </c>
      <c r="G27" s="36"/>
      <c r="H27" s="24"/>
      <c r="I27" s="22" t="s">
        <v>40</v>
      </c>
      <c r="J27" s="25">
        <f t="shared" si="0"/>
        <v>1</v>
      </c>
      <c r="K27" s="26" t="s">
        <v>50</v>
      </c>
      <c r="L27" s="26" t="s">
        <v>7</v>
      </c>
      <c r="M27" s="69"/>
      <c r="N27" s="62"/>
      <c r="O27" s="62"/>
      <c r="P27" s="63"/>
      <c r="Q27" s="62"/>
      <c r="R27" s="62"/>
      <c r="S27" s="64"/>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6">
        <f t="shared" si="1"/>
        <v>0</v>
      </c>
      <c r="BB27" s="66">
        <f t="shared" si="2"/>
        <v>0</v>
      </c>
      <c r="BC27" s="33" t="str">
        <f t="shared" si="3"/>
        <v>INR Zero Only</v>
      </c>
      <c r="IE27" s="35"/>
      <c r="IF27" s="35"/>
      <c r="IG27" s="35"/>
      <c r="IH27" s="35"/>
      <c r="II27" s="35"/>
    </row>
    <row r="28" spans="1:243" s="34" customFormat="1" ht="18.75" customHeight="1">
      <c r="A28" s="19">
        <v>17</v>
      </c>
      <c r="B28" s="33" t="s">
        <v>102</v>
      </c>
      <c r="C28" s="19">
        <v>17</v>
      </c>
      <c r="D28" s="67">
        <v>173.76</v>
      </c>
      <c r="E28" s="23" t="s">
        <v>79</v>
      </c>
      <c r="F28" s="68">
        <v>100</v>
      </c>
      <c r="G28" s="36"/>
      <c r="H28" s="24"/>
      <c r="I28" s="22" t="s">
        <v>40</v>
      </c>
      <c r="J28" s="25">
        <f t="shared" si="0"/>
        <v>1</v>
      </c>
      <c r="K28" s="26" t="s">
        <v>50</v>
      </c>
      <c r="L28" s="26" t="s">
        <v>7</v>
      </c>
      <c r="M28" s="69"/>
      <c r="N28" s="62"/>
      <c r="O28" s="62"/>
      <c r="P28" s="63"/>
      <c r="Q28" s="62"/>
      <c r="R28" s="62"/>
      <c r="S28" s="64"/>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6">
        <f t="shared" si="1"/>
        <v>0</v>
      </c>
      <c r="BB28" s="66">
        <f t="shared" si="2"/>
        <v>0</v>
      </c>
      <c r="BC28" s="33" t="str">
        <f t="shared" si="3"/>
        <v>INR Zero Only</v>
      </c>
      <c r="IE28" s="35"/>
      <c r="IF28" s="35"/>
      <c r="IG28" s="35"/>
      <c r="IH28" s="35"/>
      <c r="II28" s="35"/>
    </row>
    <row r="29" spans="1:243" s="34" customFormat="1" ht="84" customHeight="1">
      <c r="A29" s="19">
        <v>18</v>
      </c>
      <c r="B29" s="33" t="s">
        <v>103</v>
      </c>
      <c r="C29" s="19">
        <v>18</v>
      </c>
      <c r="D29" s="67">
        <v>12.09</v>
      </c>
      <c r="E29" s="23" t="s">
        <v>57</v>
      </c>
      <c r="F29" s="68">
        <v>100</v>
      </c>
      <c r="G29" s="36"/>
      <c r="H29" s="24"/>
      <c r="I29" s="22" t="s">
        <v>40</v>
      </c>
      <c r="J29" s="25">
        <f t="shared" si="0"/>
        <v>1</v>
      </c>
      <c r="K29" s="26" t="s">
        <v>50</v>
      </c>
      <c r="L29" s="26" t="s">
        <v>7</v>
      </c>
      <c r="M29" s="69"/>
      <c r="N29" s="62"/>
      <c r="O29" s="62"/>
      <c r="P29" s="63"/>
      <c r="Q29" s="62"/>
      <c r="R29" s="62"/>
      <c r="S29" s="64"/>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6">
        <f t="shared" si="1"/>
        <v>0</v>
      </c>
      <c r="BB29" s="66">
        <f t="shared" si="2"/>
        <v>0</v>
      </c>
      <c r="BC29" s="33" t="str">
        <f t="shared" si="3"/>
        <v>INR Zero Only</v>
      </c>
      <c r="IE29" s="35"/>
      <c r="IF29" s="35"/>
      <c r="IG29" s="35"/>
      <c r="IH29" s="35"/>
      <c r="II29" s="35"/>
    </row>
    <row r="30" spans="1:243" s="34" customFormat="1" ht="79.5" customHeight="1">
      <c r="A30" s="19">
        <v>19</v>
      </c>
      <c r="B30" s="33" t="s">
        <v>104</v>
      </c>
      <c r="C30" s="19">
        <v>19</v>
      </c>
      <c r="D30" s="67">
        <v>5.75</v>
      </c>
      <c r="E30" s="23" t="s">
        <v>57</v>
      </c>
      <c r="F30" s="68">
        <v>100</v>
      </c>
      <c r="G30" s="36"/>
      <c r="H30" s="24"/>
      <c r="I30" s="22" t="s">
        <v>40</v>
      </c>
      <c r="J30" s="25">
        <f t="shared" si="0"/>
        <v>1</v>
      </c>
      <c r="K30" s="26" t="s">
        <v>50</v>
      </c>
      <c r="L30" s="26" t="s">
        <v>7</v>
      </c>
      <c r="M30" s="69"/>
      <c r="N30" s="62"/>
      <c r="O30" s="62"/>
      <c r="P30" s="63"/>
      <c r="Q30" s="62"/>
      <c r="R30" s="62"/>
      <c r="S30" s="64"/>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6">
        <f t="shared" si="1"/>
        <v>0</v>
      </c>
      <c r="BB30" s="66">
        <f t="shared" si="2"/>
        <v>0</v>
      </c>
      <c r="BC30" s="33" t="str">
        <f t="shared" si="3"/>
        <v>INR Zero Only</v>
      </c>
      <c r="IE30" s="35"/>
      <c r="IF30" s="35"/>
      <c r="IG30" s="35"/>
      <c r="IH30" s="35"/>
      <c r="II30" s="35"/>
    </row>
    <row r="31" spans="1:243" s="34" customFormat="1" ht="71.25" customHeight="1">
      <c r="A31" s="19">
        <v>20</v>
      </c>
      <c r="B31" s="33" t="s">
        <v>105</v>
      </c>
      <c r="C31" s="19">
        <v>20</v>
      </c>
      <c r="D31" s="67">
        <v>4.63</v>
      </c>
      <c r="E31" s="23" t="s">
        <v>57</v>
      </c>
      <c r="F31" s="68">
        <v>100</v>
      </c>
      <c r="G31" s="36"/>
      <c r="H31" s="24"/>
      <c r="I31" s="22" t="s">
        <v>40</v>
      </c>
      <c r="J31" s="25">
        <f t="shared" si="0"/>
        <v>1</v>
      </c>
      <c r="K31" s="26" t="s">
        <v>50</v>
      </c>
      <c r="L31" s="26" t="s">
        <v>7</v>
      </c>
      <c r="M31" s="69"/>
      <c r="N31" s="62"/>
      <c r="O31" s="62"/>
      <c r="P31" s="63"/>
      <c r="Q31" s="62"/>
      <c r="R31" s="62"/>
      <c r="S31" s="64"/>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6">
        <f t="shared" si="1"/>
        <v>0</v>
      </c>
      <c r="BB31" s="66">
        <f t="shared" si="2"/>
        <v>0</v>
      </c>
      <c r="BC31" s="33" t="str">
        <f t="shared" si="3"/>
        <v>INR Zero Only</v>
      </c>
      <c r="IE31" s="35"/>
      <c r="IF31" s="35"/>
      <c r="IG31" s="35"/>
      <c r="IH31" s="35"/>
      <c r="II31" s="35"/>
    </row>
    <row r="32" spans="1:243" s="34" customFormat="1" ht="74.25" customHeight="1">
      <c r="A32" s="19">
        <v>21</v>
      </c>
      <c r="B32" s="33" t="s">
        <v>106</v>
      </c>
      <c r="C32" s="19">
        <v>21</v>
      </c>
      <c r="D32" s="67">
        <v>11.45</v>
      </c>
      <c r="E32" s="23" t="s">
        <v>57</v>
      </c>
      <c r="F32" s="68">
        <v>100</v>
      </c>
      <c r="G32" s="36"/>
      <c r="H32" s="24"/>
      <c r="I32" s="22" t="s">
        <v>40</v>
      </c>
      <c r="J32" s="25">
        <f t="shared" si="0"/>
        <v>1</v>
      </c>
      <c r="K32" s="26" t="s">
        <v>50</v>
      </c>
      <c r="L32" s="26" t="s">
        <v>7</v>
      </c>
      <c r="M32" s="69"/>
      <c r="N32" s="62"/>
      <c r="O32" s="62"/>
      <c r="P32" s="63"/>
      <c r="Q32" s="62"/>
      <c r="R32" s="62"/>
      <c r="S32" s="64"/>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6">
        <f t="shared" si="1"/>
        <v>0</v>
      </c>
      <c r="BB32" s="66">
        <f t="shared" si="2"/>
        <v>0</v>
      </c>
      <c r="BC32" s="33" t="str">
        <f t="shared" si="3"/>
        <v>INR Zero Only</v>
      </c>
      <c r="IE32" s="35"/>
      <c r="IF32" s="35"/>
      <c r="IG32" s="35"/>
      <c r="IH32" s="35"/>
      <c r="II32" s="35"/>
    </row>
    <row r="33" spans="1:243" s="34" customFormat="1" ht="81.75" customHeight="1">
      <c r="A33" s="19">
        <v>22</v>
      </c>
      <c r="B33" s="33" t="s">
        <v>107</v>
      </c>
      <c r="C33" s="19">
        <v>22</v>
      </c>
      <c r="D33" s="67">
        <v>24</v>
      </c>
      <c r="E33" s="23" t="s">
        <v>57</v>
      </c>
      <c r="F33" s="68">
        <v>100</v>
      </c>
      <c r="G33" s="36"/>
      <c r="H33" s="24"/>
      <c r="I33" s="22" t="s">
        <v>40</v>
      </c>
      <c r="J33" s="25">
        <f t="shared" si="0"/>
        <v>1</v>
      </c>
      <c r="K33" s="26" t="s">
        <v>50</v>
      </c>
      <c r="L33" s="26" t="s">
        <v>7</v>
      </c>
      <c r="M33" s="69"/>
      <c r="N33" s="62"/>
      <c r="O33" s="62"/>
      <c r="P33" s="63"/>
      <c r="Q33" s="62"/>
      <c r="R33" s="62"/>
      <c r="S33" s="64"/>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6">
        <f t="shared" si="1"/>
        <v>0</v>
      </c>
      <c r="BB33" s="66">
        <f t="shared" si="2"/>
        <v>0</v>
      </c>
      <c r="BC33" s="33" t="str">
        <f t="shared" si="3"/>
        <v>INR Zero Only</v>
      </c>
      <c r="IE33" s="35"/>
      <c r="IF33" s="35"/>
      <c r="IG33" s="35"/>
      <c r="IH33" s="35"/>
      <c r="II33" s="35"/>
    </row>
    <row r="34" spans="1:243" s="34" customFormat="1" ht="92.25" customHeight="1">
      <c r="A34" s="19">
        <v>23</v>
      </c>
      <c r="B34" s="33" t="s">
        <v>108</v>
      </c>
      <c r="C34" s="19">
        <v>23</v>
      </c>
      <c r="D34" s="67">
        <v>8</v>
      </c>
      <c r="E34" s="23" t="s">
        <v>57</v>
      </c>
      <c r="F34" s="68">
        <v>100</v>
      </c>
      <c r="G34" s="36"/>
      <c r="H34" s="24"/>
      <c r="I34" s="22" t="s">
        <v>40</v>
      </c>
      <c r="J34" s="25">
        <f t="shared" si="0"/>
        <v>1</v>
      </c>
      <c r="K34" s="26" t="s">
        <v>50</v>
      </c>
      <c r="L34" s="26" t="s">
        <v>7</v>
      </c>
      <c r="M34" s="69"/>
      <c r="N34" s="62"/>
      <c r="O34" s="62"/>
      <c r="P34" s="63"/>
      <c r="Q34" s="62"/>
      <c r="R34" s="62"/>
      <c r="S34" s="64"/>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6">
        <f t="shared" si="1"/>
        <v>0</v>
      </c>
      <c r="BB34" s="66">
        <f t="shared" si="2"/>
        <v>0</v>
      </c>
      <c r="BC34" s="33" t="str">
        <f t="shared" si="3"/>
        <v>INR Zero Only</v>
      </c>
      <c r="IE34" s="35"/>
      <c r="IF34" s="35"/>
      <c r="IG34" s="35"/>
      <c r="IH34" s="35"/>
      <c r="II34" s="35"/>
    </row>
    <row r="35" spans="1:243" s="34" customFormat="1" ht="71.25" customHeight="1">
      <c r="A35" s="19">
        <v>24</v>
      </c>
      <c r="B35" s="33" t="s">
        <v>109</v>
      </c>
      <c r="C35" s="19">
        <v>24</v>
      </c>
      <c r="D35" s="67">
        <v>3</v>
      </c>
      <c r="E35" s="23" t="s">
        <v>57</v>
      </c>
      <c r="F35" s="68">
        <v>100</v>
      </c>
      <c r="G35" s="36"/>
      <c r="H35" s="24"/>
      <c r="I35" s="22" t="s">
        <v>40</v>
      </c>
      <c r="J35" s="25">
        <f t="shared" si="0"/>
        <v>1</v>
      </c>
      <c r="K35" s="26" t="s">
        <v>50</v>
      </c>
      <c r="L35" s="26" t="s">
        <v>7</v>
      </c>
      <c r="M35" s="69"/>
      <c r="N35" s="62"/>
      <c r="O35" s="62"/>
      <c r="P35" s="63"/>
      <c r="Q35" s="62"/>
      <c r="R35" s="62"/>
      <c r="S35" s="64"/>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6">
        <f t="shared" si="1"/>
        <v>0</v>
      </c>
      <c r="BB35" s="66">
        <f t="shared" si="2"/>
        <v>0</v>
      </c>
      <c r="BC35" s="33" t="str">
        <f t="shared" si="3"/>
        <v>INR Zero Only</v>
      </c>
      <c r="IE35" s="35"/>
      <c r="IF35" s="35"/>
      <c r="IG35" s="35"/>
      <c r="IH35" s="35"/>
      <c r="II35" s="35"/>
    </row>
    <row r="36" spans="1:243" s="34" customFormat="1" ht="78" customHeight="1">
      <c r="A36" s="19">
        <v>25</v>
      </c>
      <c r="B36" s="33" t="s">
        <v>110</v>
      </c>
      <c r="C36" s="19">
        <v>25</v>
      </c>
      <c r="D36" s="67">
        <v>6</v>
      </c>
      <c r="E36" s="23" t="s">
        <v>57</v>
      </c>
      <c r="F36" s="68">
        <v>100</v>
      </c>
      <c r="G36" s="36"/>
      <c r="H36" s="24"/>
      <c r="I36" s="22" t="s">
        <v>40</v>
      </c>
      <c r="J36" s="25">
        <f t="shared" si="0"/>
        <v>1</v>
      </c>
      <c r="K36" s="26" t="s">
        <v>50</v>
      </c>
      <c r="L36" s="26" t="s">
        <v>7</v>
      </c>
      <c r="M36" s="69"/>
      <c r="N36" s="62"/>
      <c r="O36" s="62"/>
      <c r="P36" s="63"/>
      <c r="Q36" s="62"/>
      <c r="R36" s="62"/>
      <c r="S36" s="64"/>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6">
        <f t="shared" si="1"/>
        <v>0</v>
      </c>
      <c r="BB36" s="66">
        <f t="shared" si="2"/>
        <v>0</v>
      </c>
      <c r="BC36" s="33" t="str">
        <f t="shared" si="3"/>
        <v>INR Zero Only</v>
      </c>
      <c r="IE36" s="35"/>
      <c r="IF36" s="35"/>
      <c r="IG36" s="35"/>
      <c r="IH36" s="35"/>
      <c r="II36" s="35"/>
    </row>
    <row r="37" spans="1:243" s="34" customFormat="1" ht="98.25" customHeight="1">
      <c r="A37" s="19">
        <v>26</v>
      </c>
      <c r="B37" s="33" t="s">
        <v>141</v>
      </c>
      <c r="C37" s="19">
        <v>26</v>
      </c>
      <c r="D37" s="67">
        <v>3</v>
      </c>
      <c r="E37" s="23" t="s">
        <v>39</v>
      </c>
      <c r="F37" s="68">
        <v>100</v>
      </c>
      <c r="G37" s="36"/>
      <c r="H37" s="24"/>
      <c r="I37" s="22" t="s">
        <v>40</v>
      </c>
      <c r="J37" s="25">
        <f t="shared" si="0"/>
        <v>1</v>
      </c>
      <c r="K37" s="26" t="s">
        <v>50</v>
      </c>
      <c r="L37" s="26" t="s">
        <v>7</v>
      </c>
      <c r="M37" s="69"/>
      <c r="N37" s="62"/>
      <c r="O37" s="62"/>
      <c r="P37" s="63"/>
      <c r="Q37" s="62"/>
      <c r="R37" s="62"/>
      <c r="S37" s="64"/>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6">
        <f t="shared" si="1"/>
        <v>0</v>
      </c>
      <c r="BB37" s="66">
        <f t="shared" si="2"/>
        <v>0</v>
      </c>
      <c r="BC37" s="33" t="str">
        <f t="shared" si="3"/>
        <v>INR Zero Only</v>
      </c>
      <c r="IE37" s="35"/>
      <c r="IF37" s="35"/>
      <c r="IG37" s="35"/>
      <c r="IH37" s="35"/>
      <c r="II37" s="35"/>
    </row>
    <row r="38" spans="1:243" s="34" customFormat="1" ht="96.75" customHeight="1">
      <c r="A38" s="19">
        <v>27</v>
      </c>
      <c r="B38" s="33" t="s">
        <v>112</v>
      </c>
      <c r="C38" s="19">
        <v>27</v>
      </c>
      <c r="D38" s="67">
        <v>3</v>
      </c>
      <c r="E38" s="23" t="s">
        <v>39</v>
      </c>
      <c r="F38" s="68">
        <v>100</v>
      </c>
      <c r="G38" s="36"/>
      <c r="H38" s="24"/>
      <c r="I38" s="22" t="s">
        <v>40</v>
      </c>
      <c r="J38" s="25">
        <f t="shared" si="0"/>
        <v>1</v>
      </c>
      <c r="K38" s="26" t="s">
        <v>50</v>
      </c>
      <c r="L38" s="26" t="s">
        <v>7</v>
      </c>
      <c r="M38" s="69"/>
      <c r="N38" s="62"/>
      <c r="O38" s="62"/>
      <c r="P38" s="63"/>
      <c r="Q38" s="62"/>
      <c r="R38" s="62"/>
      <c r="S38" s="64"/>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6">
        <f t="shared" si="1"/>
        <v>0</v>
      </c>
      <c r="BB38" s="66">
        <f t="shared" si="2"/>
        <v>0</v>
      </c>
      <c r="BC38" s="33" t="str">
        <f t="shared" si="3"/>
        <v>INR Zero Only</v>
      </c>
      <c r="IE38" s="35"/>
      <c r="IF38" s="35"/>
      <c r="IG38" s="35"/>
      <c r="IH38" s="35"/>
      <c r="II38" s="35"/>
    </row>
    <row r="39" spans="1:243" s="34" customFormat="1" ht="95.25" customHeight="1">
      <c r="A39" s="19">
        <v>28</v>
      </c>
      <c r="B39" s="33" t="s">
        <v>136</v>
      </c>
      <c r="C39" s="19">
        <v>28</v>
      </c>
      <c r="D39" s="67">
        <v>12</v>
      </c>
      <c r="E39" s="23" t="s">
        <v>39</v>
      </c>
      <c r="F39" s="68">
        <v>100</v>
      </c>
      <c r="G39" s="36"/>
      <c r="H39" s="24"/>
      <c r="I39" s="22" t="s">
        <v>40</v>
      </c>
      <c r="J39" s="25">
        <f t="shared" si="0"/>
        <v>1</v>
      </c>
      <c r="K39" s="26" t="s">
        <v>50</v>
      </c>
      <c r="L39" s="26" t="s">
        <v>7</v>
      </c>
      <c r="M39" s="69"/>
      <c r="N39" s="62"/>
      <c r="O39" s="62"/>
      <c r="P39" s="63"/>
      <c r="Q39" s="62"/>
      <c r="R39" s="62"/>
      <c r="S39" s="64"/>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6">
        <f t="shared" si="1"/>
        <v>0</v>
      </c>
      <c r="BB39" s="66">
        <f t="shared" si="2"/>
        <v>0</v>
      </c>
      <c r="BC39" s="33" t="str">
        <f t="shared" si="3"/>
        <v>INR Zero Only</v>
      </c>
      <c r="IE39" s="35"/>
      <c r="IF39" s="35"/>
      <c r="IG39" s="35"/>
      <c r="IH39" s="35"/>
      <c r="II39" s="35"/>
    </row>
    <row r="40" spans="1:243" s="34" customFormat="1" ht="119.25" customHeight="1">
      <c r="A40" s="19">
        <v>29</v>
      </c>
      <c r="B40" s="33" t="s">
        <v>114</v>
      </c>
      <c r="C40" s="19">
        <v>29</v>
      </c>
      <c r="D40" s="67">
        <v>3</v>
      </c>
      <c r="E40" s="23" t="s">
        <v>39</v>
      </c>
      <c r="F40" s="68">
        <v>100</v>
      </c>
      <c r="G40" s="36"/>
      <c r="H40" s="36"/>
      <c r="I40" s="22" t="s">
        <v>40</v>
      </c>
      <c r="J40" s="25">
        <f>IF(I40="Less(-)",-1,1)</f>
        <v>1</v>
      </c>
      <c r="K40" s="26" t="s">
        <v>50</v>
      </c>
      <c r="L40" s="26" t="s">
        <v>7</v>
      </c>
      <c r="M40" s="69"/>
      <c r="N40" s="62"/>
      <c r="O40" s="62"/>
      <c r="P40" s="63"/>
      <c r="Q40" s="62"/>
      <c r="R40" s="62"/>
      <c r="S40" s="64"/>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6">
        <f aca="true" t="shared" si="4" ref="BA40:BA49">total_amount_ba($B$2,$D$2,D40,F40,J40,K40,M40)</f>
        <v>0</v>
      </c>
      <c r="BB40" s="66">
        <f aca="true" t="shared" si="5" ref="BB40:BB49">BA40+SUM(N40:AZ40)</f>
        <v>0</v>
      </c>
      <c r="BC40" s="33" t="str">
        <f aca="true" t="shared" si="6" ref="BC40:BC49">SpellNumber(L40,BB40)</f>
        <v>INR Zero Only</v>
      </c>
      <c r="IE40" s="35">
        <v>1.02</v>
      </c>
      <c r="IF40" s="35" t="s">
        <v>42</v>
      </c>
      <c r="IG40" s="35" t="s">
        <v>43</v>
      </c>
      <c r="IH40" s="35">
        <v>213</v>
      </c>
      <c r="II40" s="35" t="s">
        <v>39</v>
      </c>
    </row>
    <row r="41" spans="1:243" s="34" customFormat="1" ht="18.75" customHeight="1">
      <c r="A41" s="19">
        <v>30</v>
      </c>
      <c r="B41" s="33" t="s">
        <v>115</v>
      </c>
      <c r="C41" s="19">
        <v>30</v>
      </c>
      <c r="D41" s="67">
        <v>1</v>
      </c>
      <c r="E41" s="23" t="s">
        <v>87</v>
      </c>
      <c r="F41" s="68">
        <v>10</v>
      </c>
      <c r="G41" s="36"/>
      <c r="H41" s="36"/>
      <c r="I41" s="22" t="s">
        <v>40</v>
      </c>
      <c r="J41" s="25">
        <f>IF(I41="Less(-)",-1,1)</f>
        <v>1</v>
      </c>
      <c r="K41" s="26" t="s">
        <v>50</v>
      </c>
      <c r="L41" s="26" t="s">
        <v>7</v>
      </c>
      <c r="M41" s="69"/>
      <c r="N41" s="62"/>
      <c r="O41" s="62"/>
      <c r="P41" s="63"/>
      <c r="Q41" s="62"/>
      <c r="R41" s="62"/>
      <c r="S41" s="64"/>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6">
        <f t="shared" si="4"/>
        <v>0</v>
      </c>
      <c r="BB41" s="66">
        <f t="shared" si="5"/>
        <v>0</v>
      </c>
      <c r="BC41" s="33" t="str">
        <f t="shared" si="6"/>
        <v>INR Zero Only</v>
      </c>
      <c r="IE41" s="35">
        <v>2</v>
      </c>
      <c r="IF41" s="35" t="s">
        <v>35</v>
      </c>
      <c r="IG41" s="35" t="s">
        <v>44</v>
      </c>
      <c r="IH41" s="35">
        <v>10</v>
      </c>
      <c r="II41" s="35" t="s">
        <v>39</v>
      </c>
    </row>
    <row r="42" spans="1:243" s="34" customFormat="1" ht="18.75" customHeight="1">
      <c r="A42" s="19">
        <v>31</v>
      </c>
      <c r="B42" s="33" t="s">
        <v>116</v>
      </c>
      <c r="C42" s="19">
        <v>31</v>
      </c>
      <c r="D42" s="67">
        <v>1</v>
      </c>
      <c r="E42" s="23" t="s">
        <v>57</v>
      </c>
      <c r="F42" s="68">
        <v>10</v>
      </c>
      <c r="G42" s="36"/>
      <c r="H42" s="36"/>
      <c r="I42" s="22" t="s">
        <v>40</v>
      </c>
      <c r="J42" s="25">
        <f>IF(I42="Less(-)",-1,1)</f>
        <v>1</v>
      </c>
      <c r="K42" s="26" t="s">
        <v>50</v>
      </c>
      <c r="L42" s="26" t="s">
        <v>7</v>
      </c>
      <c r="M42" s="69"/>
      <c r="N42" s="62"/>
      <c r="O42" s="62"/>
      <c r="P42" s="63"/>
      <c r="Q42" s="62"/>
      <c r="R42" s="62"/>
      <c r="S42" s="64"/>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6">
        <f t="shared" si="4"/>
        <v>0</v>
      </c>
      <c r="BB42" s="66">
        <f t="shared" si="5"/>
        <v>0</v>
      </c>
      <c r="BC42" s="33" t="str">
        <f t="shared" si="6"/>
        <v>INR Zero Only</v>
      </c>
      <c r="IE42" s="35">
        <v>3</v>
      </c>
      <c r="IF42" s="35" t="s">
        <v>45</v>
      </c>
      <c r="IG42" s="35" t="s">
        <v>46</v>
      </c>
      <c r="IH42" s="35">
        <v>10</v>
      </c>
      <c r="II42" s="35" t="s">
        <v>39</v>
      </c>
    </row>
    <row r="43" spans="1:243" s="34" customFormat="1" ht="18.75" customHeight="1">
      <c r="A43" s="19">
        <v>32</v>
      </c>
      <c r="B43" s="33" t="s">
        <v>117</v>
      </c>
      <c r="C43" s="19">
        <v>32</v>
      </c>
      <c r="D43" s="67">
        <v>1</v>
      </c>
      <c r="E43" s="23" t="s">
        <v>79</v>
      </c>
      <c r="F43" s="68">
        <v>10</v>
      </c>
      <c r="G43" s="36"/>
      <c r="H43" s="36"/>
      <c r="I43" s="22" t="s">
        <v>40</v>
      </c>
      <c r="J43" s="25">
        <f aca="true" t="shared" si="7" ref="J43:J48">IF(I43="Less(-)",-1,1)</f>
        <v>1</v>
      </c>
      <c r="K43" s="26" t="s">
        <v>50</v>
      </c>
      <c r="L43" s="26" t="s">
        <v>7</v>
      </c>
      <c r="M43" s="69"/>
      <c r="N43" s="62"/>
      <c r="O43" s="62"/>
      <c r="P43" s="63"/>
      <c r="Q43" s="62"/>
      <c r="R43" s="62"/>
      <c r="S43" s="64"/>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6">
        <f t="shared" si="4"/>
        <v>0</v>
      </c>
      <c r="BB43" s="66">
        <f t="shared" si="5"/>
        <v>0</v>
      </c>
      <c r="BC43" s="33" t="str">
        <f t="shared" si="6"/>
        <v>INR Zero Only</v>
      </c>
      <c r="IE43" s="35"/>
      <c r="IF43" s="35"/>
      <c r="IG43" s="35"/>
      <c r="IH43" s="35"/>
      <c r="II43" s="35"/>
    </row>
    <row r="44" spans="1:243" s="34" customFormat="1" ht="49.5" customHeight="1">
      <c r="A44" s="19">
        <v>33</v>
      </c>
      <c r="B44" s="33" t="s">
        <v>118</v>
      </c>
      <c r="C44" s="19">
        <v>33</v>
      </c>
      <c r="D44" s="67">
        <v>32</v>
      </c>
      <c r="E44" s="23" t="s">
        <v>89</v>
      </c>
      <c r="F44" s="68">
        <v>10</v>
      </c>
      <c r="G44" s="36"/>
      <c r="H44" s="36"/>
      <c r="I44" s="22" t="s">
        <v>40</v>
      </c>
      <c r="J44" s="25">
        <f t="shared" si="7"/>
        <v>1</v>
      </c>
      <c r="K44" s="26" t="s">
        <v>50</v>
      </c>
      <c r="L44" s="26" t="s">
        <v>7</v>
      </c>
      <c r="M44" s="69"/>
      <c r="N44" s="62"/>
      <c r="O44" s="62"/>
      <c r="P44" s="63"/>
      <c r="Q44" s="62"/>
      <c r="R44" s="62"/>
      <c r="S44" s="64"/>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6">
        <f t="shared" si="4"/>
        <v>0</v>
      </c>
      <c r="BB44" s="66">
        <f t="shared" si="5"/>
        <v>0</v>
      </c>
      <c r="BC44" s="33" t="str">
        <f t="shared" si="6"/>
        <v>INR Zero Only</v>
      </c>
      <c r="IE44" s="35"/>
      <c r="IF44" s="35"/>
      <c r="IG44" s="35"/>
      <c r="IH44" s="35"/>
      <c r="II44" s="35"/>
    </row>
    <row r="45" spans="1:243" s="34" customFormat="1" ht="409.5" customHeight="1">
      <c r="A45" s="19">
        <v>34</v>
      </c>
      <c r="B45" s="33" t="s">
        <v>150</v>
      </c>
      <c r="C45" s="19">
        <v>34</v>
      </c>
      <c r="D45" s="67">
        <v>3</v>
      </c>
      <c r="E45" s="23" t="s">
        <v>39</v>
      </c>
      <c r="F45" s="68">
        <v>10</v>
      </c>
      <c r="G45" s="36"/>
      <c r="H45" s="36"/>
      <c r="I45" s="22" t="s">
        <v>40</v>
      </c>
      <c r="J45" s="25">
        <f t="shared" si="7"/>
        <v>1</v>
      </c>
      <c r="K45" s="26" t="s">
        <v>50</v>
      </c>
      <c r="L45" s="26" t="s">
        <v>7</v>
      </c>
      <c r="M45" s="69"/>
      <c r="N45" s="62"/>
      <c r="O45" s="62"/>
      <c r="P45" s="63"/>
      <c r="Q45" s="62"/>
      <c r="R45" s="62"/>
      <c r="S45" s="64"/>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6">
        <f t="shared" si="4"/>
        <v>0</v>
      </c>
      <c r="BB45" s="66">
        <f t="shared" si="5"/>
        <v>0</v>
      </c>
      <c r="BC45" s="33" t="str">
        <f t="shared" si="6"/>
        <v>INR Zero Only</v>
      </c>
      <c r="IE45" s="35"/>
      <c r="IF45" s="35"/>
      <c r="IG45" s="35"/>
      <c r="IH45" s="35"/>
      <c r="II45" s="35"/>
    </row>
    <row r="46" spans="1:243" s="34" customFormat="1" ht="409.5" customHeight="1">
      <c r="A46" s="19">
        <v>35</v>
      </c>
      <c r="B46" s="33" t="s">
        <v>149</v>
      </c>
      <c r="C46" s="19">
        <v>35</v>
      </c>
      <c r="D46" s="67">
        <v>3</v>
      </c>
      <c r="E46" s="23" t="s">
        <v>39</v>
      </c>
      <c r="F46" s="68">
        <v>10</v>
      </c>
      <c r="G46" s="36"/>
      <c r="H46" s="36"/>
      <c r="I46" s="22" t="s">
        <v>40</v>
      </c>
      <c r="J46" s="25">
        <f t="shared" si="7"/>
        <v>1</v>
      </c>
      <c r="K46" s="26" t="s">
        <v>50</v>
      </c>
      <c r="L46" s="26" t="s">
        <v>7</v>
      </c>
      <c r="M46" s="69"/>
      <c r="N46" s="62"/>
      <c r="O46" s="62"/>
      <c r="P46" s="63"/>
      <c r="Q46" s="62"/>
      <c r="R46" s="62"/>
      <c r="S46" s="64"/>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6">
        <f t="shared" si="4"/>
        <v>0</v>
      </c>
      <c r="BB46" s="66">
        <f t="shared" si="5"/>
        <v>0</v>
      </c>
      <c r="BC46" s="33" t="str">
        <f t="shared" si="6"/>
        <v>INR Zero Only</v>
      </c>
      <c r="IE46" s="35"/>
      <c r="IF46" s="35"/>
      <c r="IG46" s="35"/>
      <c r="IH46" s="35"/>
      <c r="II46" s="35"/>
    </row>
    <row r="47" spans="1:243" s="34" customFormat="1" ht="71.25" customHeight="1">
      <c r="A47" s="19">
        <v>36</v>
      </c>
      <c r="B47" s="33" t="s">
        <v>119</v>
      </c>
      <c r="C47" s="19">
        <v>36</v>
      </c>
      <c r="D47" s="67">
        <v>323.76</v>
      </c>
      <c r="E47" s="23" t="s">
        <v>122</v>
      </c>
      <c r="F47" s="68">
        <v>10</v>
      </c>
      <c r="G47" s="36"/>
      <c r="H47" s="36"/>
      <c r="I47" s="22" t="s">
        <v>40</v>
      </c>
      <c r="J47" s="25">
        <f t="shared" si="7"/>
        <v>1</v>
      </c>
      <c r="K47" s="26" t="s">
        <v>50</v>
      </c>
      <c r="L47" s="26" t="s">
        <v>7</v>
      </c>
      <c r="M47" s="69"/>
      <c r="N47" s="62"/>
      <c r="O47" s="62"/>
      <c r="P47" s="63"/>
      <c r="Q47" s="62"/>
      <c r="R47" s="62"/>
      <c r="S47" s="64"/>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6">
        <f t="shared" si="4"/>
        <v>0</v>
      </c>
      <c r="BB47" s="66">
        <f t="shared" si="5"/>
        <v>0</v>
      </c>
      <c r="BC47" s="33" t="str">
        <f t="shared" si="6"/>
        <v>INR Zero Only</v>
      </c>
      <c r="IE47" s="35"/>
      <c r="IF47" s="35"/>
      <c r="IG47" s="35"/>
      <c r="IH47" s="35"/>
      <c r="II47" s="35"/>
    </row>
    <row r="48" spans="1:243" s="34" customFormat="1" ht="18.75" customHeight="1">
      <c r="A48" s="19">
        <v>37</v>
      </c>
      <c r="B48" s="33" t="s">
        <v>120</v>
      </c>
      <c r="C48" s="19">
        <v>37</v>
      </c>
      <c r="D48" s="67">
        <v>12</v>
      </c>
      <c r="E48" s="23" t="s">
        <v>122</v>
      </c>
      <c r="F48" s="68">
        <v>10</v>
      </c>
      <c r="G48" s="36"/>
      <c r="H48" s="36"/>
      <c r="I48" s="22" t="s">
        <v>40</v>
      </c>
      <c r="J48" s="25">
        <f t="shared" si="7"/>
        <v>1</v>
      </c>
      <c r="K48" s="26" t="s">
        <v>50</v>
      </c>
      <c r="L48" s="26" t="s">
        <v>7</v>
      </c>
      <c r="M48" s="69"/>
      <c r="N48" s="62"/>
      <c r="O48" s="62"/>
      <c r="P48" s="63"/>
      <c r="Q48" s="62"/>
      <c r="R48" s="62"/>
      <c r="S48" s="64"/>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6">
        <f t="shared" si="4"/>
        <v>0</v>
      </c>
      <c r="BB48" s="66">
        <f t="shared" si="5"/>
        <v>0</v>
      </c>
      <c r="BC48" s="33" t="str">
        <f t="shared" si="6"/>
        <v>INR Zero Only</v>
      </c>
      <c r="IE48" s="35"/>
      <c r="IF48" s="35"/>
      <c r="IG48" s="35"/>
      <c r="IH48" s="35"/>
      <c r="II48" s="35"/>
    </row>
    <row r="49" spans="1:243" s="34" customFormat="1" ht="125.25" customHeight="1">
      <c r="A49" s="19">
        <v>38</v>
      </c>
      <c r="B49" s="33" t="s">
        <v>121</v>
      </c>
      <c r="C49" s="19">
        <v>38</v>
      </c>
      <c r="D49" s="67">
        <v>323.76</v>
      </c>
      <c r="E49" s="23" t="s">
        <v>88</v>
      </c>
      <c r="F49" s="68">
        <v>10</v>
      </c>
      <c r="G49" s="36"/>
      <c r="H49" s="36"/>
      <c r="I49" s="22" t="s">
        <v>40</v>
      </c>
      <c r="J49" s="25">
        <f>IF(I49="Less(-)",-1,1)</f>
        <v>1</v>
      </c>
      <c r="K49" s="26" t="s">
        <v>50</v>
      </c>
      <c r="L49" s="26" t="s">
        <v>7</v>
      </c>
      <c r="M49" s="69"/>
      <c r="N49" s="62"/>
      <c r="O49" s="62"/>
      <c r="P49" s="63"/>
      <c r="Q49" s="62"/>
      <c r="R49" s="62"/>
      <c r="S49" s="64"/>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6">
        <f t="shared" si="4"/>
        <v>0</v>
      </c>
      <c r="BB49" s="66">
        <f t="shared" si="5"/>
        <v>0</v>
      </c>
      <c r="BC49" s="33" t="str">
        <f t="shared" si="6"/>
        <v>INR Zero Only</v>
      </c>
      <c r="IE49" s="35">
        <v>1.01</v>
      </c>
      <c r="IF49" s="35" t="s">
        <v>41</v>
      </c>
      <c r="IG49" s="35" t="s">
        <v>36</v>
      </c>
      <c r="IH49" s="35">
        <v>123.223</v>
      </c>
      <c r="II49" s="35" t="s">
        <v>39</v>
      </c>
    </row>
    <row r="50" spans="1:243" s="34" customFormat="1" ht="33" customHeight="1">
      <c r="A50" s="37" t="s">
        <v>48</v>
      </c>
      <c r="B50" s="38"/>
      <c r="C50" s="39"/>
      <c r="D50" s="40"/>
      <c r="E50" s="40"/>
      <c r="F50" s="40"/>
      <c r="G50" s="40"/>
      <c r="H50" s="41"/>
      <c r="I50" s="41"/>
      <c r="J50" s="41"/>
      <c r="K50" s="41"/>
      <c r="L50" s="42"/>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70">
        <f>SUM(BA13:BA49)</f>
        <v>0</v>
      </c>
      <c r="BB50" s="70">
        <f>SUM(BB13:BB49)</f>
        <v>0</v>
      </c>
      <c r="BC50" s="33" t="str">
        <f>SpellNumber($E$2,BB50)</f>
        <v>INR Zero Only</v>
      </c>
      <c r="IE50" s="35">
        <v>4</v>
      </c>
      <c r="IF50" s="35" t="s">
        <v>42</v>
      </c>
      <c r="IG50" s="35" t="s">
        <v>47</v>
      </c>
      <c r="IH50" s="35">
        <v>10</v>
      </c>
      <c r="II50" s="35" t="s">
        <v>39</v>
      </c>
    </row>
    <row r="51" spans="1:243" s="53" customFormat="1" ht="39" customHeight="1" hidden="1">
      <c r="A51" s="38" t="s">
        <v>52</v>
      </c>
      <c r="B51" s="44"/>
      <c r="C51" s="45"/>
      <c r="D51" s="46"/>
      <c r="E51" s="47" t="s">
        <v>49</v>
      </c>
      <c r="F51" s="60"/>
      <c r="G51" s="48"/>
      <c r="H51" s="49"/>
      <c r="I51" s="49"/>
      <c r="J51" s="49"/>
      <c r="K51" s="50"/>
      <c r="L51" s="51"/>
      <c r="M51" s="52"/>
      <c r="O51" s="34"/>
      <c r="P51" s="34"/>
      <c r="Q51" s="34"/>
      <c r="R51" s="34"/>
      <c r="S51" s="34"/>
      <c r="BA51" s="58">
        <f>IF(ISBLANK(F51),0,IF(E51="Excess (+)",ROUND(BA50+(BA50*F51),2),IF(E51="Less (-)",ROUND(BA50+(BA50*F51*(-1)),2),0)))</f>
        <v>0</v>
      </c>
      <c r="BB51" s="59">
        <f>ROUND(BA51,0)</f>
        <v>0</v>
      </c>
      <c r="BC51" s="33" t="str">
        <f>SpellNumber(L51,BB51)</f>
        <v> Zero Only</v>
      </c>
      <c r="IE51" s="54"/>
      <c r="IF51" s="54"/>
      <c r="IG51" s="54"/>
      <c r="IH51" s="54"/>
      <c r="II51" s="54"/>
    </row>
    <row r="52" spans="1:243" s="53" customFormat="1" ht="51" customHeight="1">
      <c r="A52" s="37" t="s">
        <v>51</v>
      </c>
      <c r="B52" s="37"/>
      <c r="C52" s="75" t="str">
        <f>SpellNumber($E$2,BB50)</f>
        <v>INR Zero Only</v>
      </c>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7"/>
      <c r="IE52" s="54"/>
      <c r="IF52" s="54"/>
      <c r="IG52" s="54"/>
      <c r="IH52" s="54"/>
      <c r="II52" s="54"/>
    </row>
    <row r="53" spans="3:243" s="14" customFormat="1" ht="15">
      <c r="C53" s="55"/>
      <c r="D53" s="55"/>
      <c r="E53" s="55"/>
      <c r="F53" s="55"/>
      <c r="G53" s="55"/>
      <c r="H53" s="55"/>
      <c r="I53" s="55"/>
      <c r="J53" s="55"/>
      <c r="K53" s="55"/>
      <c r="L53" s="55"/>
      <c r="M53" s="55"/>
      <c r="O53" s="55"/>
      <c r="BA53" s="55"/>
      <c r="BC53" s="55"/>
      <c r="IE53" s="15"/>
      <c r="IF53" s="15"/>
      <c r="IG53" s="15"/>
      <c r="IH53" s="15"/>
      <c r="II53" s="15"/>
    </row>
  </sheetData>
  <sheetProtection password="CEBE" sheet="1"/>
  <mergeCells count="8">
    <mergeCell ref="A9:BC9"/>
    <mergeCell ref="C52:BC52"/>
    <mergeCell ref="A1:L1"/>
    <mergeCell ref="A4:BC4"/>
    <mergeCell ref="A5:BC5"/>
    <mergeCell ref="A6:BC6"/>
    <mergeCell ref="A7:BC7"/>
    <mergeCell ref="B8:BC8"/>
  </mergeCells>
  <dataValidations count="20">
    <dataValidation type="list" allowBlank="1" showInputMessage="1" showErrorMessage="1" sqref="K13:K49">
      <formula1>"Partial Conversion, Full Conversion"</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49 D13:D49">
      <formula1>0</formula1>
      <formula2>999999999999999</formula2>
    </dataValidation>
    <dataValidation allowBlank="1" showInputMessage="1" showErrorMessage="1" promptTitle="Units" prompt="Please enter Units in text" sqref="E13:E49"/>
    <dataValidation type="decimal" allowBlank="1" showInputMessage="1" showErrorMessage="1" promptTitle="Rate Entry" prompt="Please enter the Basic Price in Rupees for this item. " errorTitle="Invaid Entry" error="Only Numeric Values are allowed. " sqref="G13:H4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4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9">
      <formula1>0</formula1>
      <formula2>999999999999999</formula2>
    </dataValidation>
    <dataValidation type="decimal" allowBlank="1" showInputMessage="1" showErrorMessage="1" errorTitle="Invalid Entry" error="Only Numeric Values are allowed. " sqref="A13:A49 C13:C49">
      <formula1>0</formula1>
      <formula2>999999999999999</formula2>
    </dataValidation>
    <dataValidation type="list" showInputMessage="1" showErrorMessage="1" sqref="I13:I49">
      <formula1>"Excess(+), Less(-)"</formula1>
    </dataValidation>
    <dataValidation allowBlank="1" showInputMessage="1" showErrorMessage="1" promptTitle="Addition / Deduction" prompt="Please Choose the correct One" sqref="J13:J49"/>
    <dataValidation type="list" allowBlank="1" showInputMessage="1" showErrorMessage="1" sqref="L47 L48 L13 L14 L15 L16 L17 L18 L19 L20 L21 L22 L23 L24 L25 L26 L27 L28 L29 L30 L31 L32 L33 L34 L35 L36 L37 L38 L39 L40 L41 L42 L43 L44 L45 L46 L49">
      <formula1>"INR"</formula1>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51">
      <formula1>IF(E51&lt;&gt;"Select",0,-1)</formula1>
      <formula2>IF(E51&lt;&gt;"Select",99.99,-1)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1">
      <formula1>0</formula1>
      <formula2>IF(E51&lt;&gt;"Select",99.9,0)</formula2>
    </dataValidation>
    <dataValidation type="list" showInputMessage="1" showErrorMessage="1" promptTitle="Less or Excess" prompt="Please select either LESS  ( - )  or  EXCESS  ( + )" errorTitle="Please enter valid values only" error="Please select either LESS ( - ) or  EXCESS  ( + )" sqref="E51">
      <formula1>IF(ISBLANK(F51),$A$3:$C$3,$B$3:$C$3)</formula1>
    </dataValidation>
    <dataValidation type="list" showInputMessage="1" showErrorMessage="1" promptTitle="Option C1 or D1" prompt="Please select the Option C1 or Option D1" errorTitle="Please enter valid values only" error="Please select the Option C1 or Option D1" sqref="D51">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1">
      <formula1>0</formula1>
      <formula2>99.9</formula2>
    </dataValidation>
  </dataValidations>
  <printOptions/>
  <pageMargins left="0.55" right="0.33" top="0.61" bottom="0.51"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Sheet19">
    <tabColor theme="4" tint="-0.4999699890613556"/>
  </sheetPr>
  <dimension ref="A1:II47"/>
  <sheetViews>
    <sheetView showGridLines="0" zoomScale="73" zoomScaleNormal="73" zoomScalePageLayoutView="0" workbookViewId="0" topLeftCell="A40">
      <selection activeCell="B40" sqref="B40"/>
    </sheetView>
  </sheetViews>
  <sheetFormatPr defaultColWidth="9.140625" defaultRowHeight="15"/>
  <cols>
    <col min="1" max="1" width="14.57421875" style="55" customWidth="1"/>
    <col min="2" max="2" width="170.421875" style="55" customWidth="1"/>
    <col min="3" max="3" width="10.140625" style="55" hidden="1" customWidth="1"/>
    <col min="4" max="4" width="14.57421875" style="55" customWidth="1"/>
    <col min="5" max="5" width="11.28125" style="55" customWidth="1"/>
    <col min="6" max="6" width="14.421875" style="55" hidden="1" customWidth="1"/>
    <col min="7" max="7" width="14.140625" style="55" hidden="1" customWidth="1"/>
    <col min="8" max="9" width="12.140625" style="55" hidden="1" customWidth="1"/>
    <col min="10" max="10" width="9.00390625" style="55" hidden="1" customWidth="1"/>
    <col min="11" max="11" width="19.57421875" style="55" hidden="1" customWidth="1"/>
    <col min="12" max="12" width="14.28125" style="55" hidden="1" customWidth="1"/>
    <col min="13" max="13" width="19.00390625" style="55" customWidth="1"/>
    <col min="14" max="14" width="15.28125" style="56" hidden="1" customWidth="1"/>
    <col min="15" max="15" width="14.28125" style="55" hidden="1" customWidth="1"/>
    <col min="16" max="16" width="17.28125" style="55" hidden="1" customWidth="1"/>
    <col min="17" max="17" width="18.421875" style="55" hidden="1" customWidth="1"/>
    <col min="18" max="18" width="17.421875" style="55" hidden="1" customWidth="1"/>
    <col min="19" max="19" width="14.7109375" style="55" hidden="1" customWidth="1"/>
    <col min="20" max="20" width="14.8515625" style="55" hidden="1" customWidth="1"/>
    <col min="21" max="21" width="16.421875" style="55" hidden="1" customWidth="1"/>
    <col min="22" max="22" width="13.00390625" style="55" hidden="1" customWidth="1"/>
    <col min="23" max="51" width="9.140625" style="55" hidden="1" customWidth="1"/>
    <col min="52" max="52" width="10.28125" style="55" hidden="1" customWidth="1"/>
    <col min="53" max="53" width="20.28125" style="55" customWidth="1"/>
    <col min="54" max="54" width="18.8515625" style="55" hidden="1" customWidth="1"/>
    <col min="55" max="55" width="43.57421875" style="55" customWidth="1"/>
    <col min="56" max="238" width="9.140625" style="55" customWidth="1"/>
    <col min="239" max="243" width="9.140625" style="57" customWidth="1"/>
    <col min="244" max="16384" width="9.140625" style="55" customWidth="1"/>
  </cols>
  <sheetData>
    <row r="1" spans="1:243" s="1" customFormat="1" ht="25.5" customHeight="1">
      <c r="A1" s="78" t="str">
        <f>B2&amp;" BoQ"</f>
        <v>Item Rate BoQ</v>
      </c>
      <c r="B1" s="78"/>
      <c r="C1" s="78"/>
      <c r="D1" s="78"/>
      <c r="E1" s="78"/>
      <c r="F1" s="78"/>
      <c r="G1" s="78"/>
      <c r="H1" s="78"/>
      <c r="I1" s="78"/>
      <c r="J1" s="78"/>
      <c r="K1" s="78"/>
      <c r="L1" s="78"/>
      <c r="O1" s="2"/>
      <c r="P1" s="2"/>
      <c r="Q1" s="3"/>
      <c r="IE1" s="3"/>
      <c r="IF1" s="3"/>
      <c r="IG1" s="3"/>
      <c r="IH1" s="3"/>
      <c r="II1" s="3"/>
    </row>
    <row r="2" spans="1:17" s="1" customFormat="1" ht="25.5" customHeight="1" hidden="1">
      <c r="A2" s="4" t="s">
        <v>3</v>
      </c>
      <c r="B2" s="4" t="s">
        <v>4</v>
      </c>
      <c r="C2" s="61" t="s">
        <v>5</v>
      </c>
      <c r="D2" s="61"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9" t="s">
        <v>63</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7"/>
      <c r="IF4" s="7"/>
      <c r="IG4" s="7"/>
      <c r="IH4" s="7"/>
      <c r="II4" s="7"/>
    </row>
    <row r="5" spans="1:243" s="6" customFormat="1" ht="30.75" customHeight="1">
      <c r="A5" s="79" t="s">
        <v>84</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7"/>
      <c r="IF5" s="7"/>
      <c r="IG5" s="7"/>
      <c r="IH5" s="7"/>
      <c r="II5" s="7"/>
    </row>
    <row r="6" spans="1:243" s="6" customFormat="1" ht="30.75" customHeight="1">
      <c r="A6" s="79" t="s">
        <v>64</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7"/>
      <c r="IF6" s="7"/>
      <c r="IG6" s="7"/>
      <c r="IH6" s="7"/>
      <c r="II6" s="7"/>
    </row>
    <row r="7" spans="1:243" s="6" customFormat="1" ht="29.25" customHeight="1" hidden="1">
      <c r="A7" s="80" t="s">
        <v>10</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7"/>
      <c r="IF7" s="7"/>
      <c r="IG7" s="7"/>
      <c r="IH7" s="7"/>
      <c r="II7" s="7"/>
    </row>
    <row r="8" spans="1:243" s="9" customFormat="1" ht="65.25" customHeight="1">
      <c r="A8" s="8" t="s">
        <v>53</v>
      </c>
      <c r="B8" s="8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3"/>
      <c r="IE8" s="10"/>
      <c r="IF8" s="10"/>
      <c r="IG8" s="10"/>
      <c r="IH8" s="10"/>
      <c r="II8" s="10"/>
    </row>
    <row r="9" spans="1:243" s="11" customFormat="1" ht="61.5" customHeight="1">
      <c r="A9" s="72" t="s">
        <v>11</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4"/>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71</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71" t="s">
        <v>58</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4" customFormat="1" ht="18.75" customHeight="1">
      <c r="A13" s="19">
        <v>2</v>
      </c>
      <c r="B13" s="20" t="s">
        <v>55</v>
      </c>
      <c r="C13" s="21">
        <v>2</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1"/>
      <c r="BB13" s="32"/>
      <c r="BC13" s="33"/>
      <c r="IE13" s="35">
        <v>1</v>
      </c>
      <c r="IF13" s="35" t="s">
        <v>35</v>
      </c>
      <c r="IG13" s="35" t="s">
        <v>36</v>
      </c>
      <c r="IH13" s="35">
        <v>10</v>
      </c>
      <c r="II13" s="35" t="s">
        <v>37</v>
      </c>
    </row>
    <row r="14" spans="1:243" s="34" customFormat="1" ht="66" customHeight="1">
      <c r="A14" s="19">
        <v>3</v>
      </c>
      <c r="B14" s="33" t="s">
        <v>129</v>
      </c>
      <c r="C14" s="19">
        <v>3</v>
      </c>
      <c r="D14" s="67">
        <v>0.47</v>
      </c>
      <c r="E14" s="23" t="s">
        <v>78</v>
      </c>
      <c r="F14" s="68">
        <v>100</v>
      </c>
      <c r="G14" s="36"/>
      <c r="H14" s="24"/>
      <c r="I14" s="22" t="s">
        <v>40</v>
      </c>
      <c r="J14" s="25">
        <f>IF(I14="Less(-)",-1,1)</f>
        <v>1</v>
      </c>
      <c r="K14" s="26" t="s">
        <v>50</v>
      </c>
      <c r="L14" s="26" t="s">
        <v>7</v>
      </c>
      <c r="M14" s="69"/>
      <c r="N14" s="62"/>
      <c r="O14" s="62"/>
      <c r="P14" s="63"/>
      <c r="Q14" s="62"/>
      <c r="R14" s="62"/>
      <c r="S14" s="64"/>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6">
        <f>total_amount_ba($B$2,$D$2,D14,F14,J14,K14,M14)</f>
        <v>0</v>
      </c>
      <c r="BB14" s="66">
        <f>BA14+SUM(N14:AZ14)</f>
        <v>0</v>
      </c>
      <c r="BC14" s="33" t="str">
        <f>SpellNumber(L14,BB14)</f>
        <v>INR Zero Only</v>
      </c>
      <c r="IE14" s="35">
        <v>1.01</v>
      </c>
      <c r="IF14" s="35" t="s">
        <v>41</v>
      </c>
      <c r="IG14" s="35" t="s">
        <v>36</v>
      </c>
      <c r="IH14" s="35">
        <v>123.223</v>
      </c>
      <c r="II14" s="35" t="s">
        <v>39</v>
      </c>
    </row>
    <row r="15" spans="1:243" s="34" customFormat="1" ht="60" customHeight="1">
      <c r="A15" s="19">
        <v>4</v>
      </c>
      <c r="B15" s="33" t="s">
        <v>93</v>
      </c>
      <c r="C15" s="19">
        <v>4</v>
      </c>
      <c r="D15" s="67">
        <v>1134.03</v>
      </c>
      <c r="E15" s="23" t="s">
        <v>57</v>
      </c>
      <c r="F15" s="68">
        <v>100</v>
      </c>
      <c r="G15" s="36"/>
      <c r="H15" s="24"/>
      <c r="I15" s="22" t="s">
        <v>40</v>
      </c>
      <c r="J15" s="25">
        <f aca="true" t="shared" si="0" ref="J15:J43">IF(I15="Less(-)",-1,1)</f>
        <v>1</v>
      </c>
      <c r="K15" s="26" t="s">
        <v>50</v>
      </c>
      <c r="L15" s="26" t="s">
        <v>7</v>
      </c>
      <c r="M15" s="69"/>
      <c r="N15" s="62"/>
      <c r="O15" s="62"/>
      <c r="P15" s="63"/>
      <c r="Q15" s="62"/>
      <c r="R15" s="62"/>
      <c r="S15" s="64"/>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6">
        <f aca="true" t="shared" si="1" ref="BA15:BA34">total_amount_ba($B$2,$D$2,D15,F15,J15,K15,M15)</f>
        <v>0</v>
      </c>
      <c r="BB15" s="66">
        <f aca="true" t="shared" si="2" ref="BB15:BB34">BA15+SUM(N15:AZ15)</f>
        <v>0</v>
      </c>
      <c r="BC15" s="33" t="str">
        <f aca="true" t="shared" si="3" ref="BC15:BC34">SpellNumber(L15,BB15)</f>
        <v>INR Zero Only</v>
      </c>
      <c r="IE15" s="35"/>
      <c r="IF15" s="35"/>
      <c r="IG15" s="35"/>
      <c r="IH15" s="35"/>
      <c r="II15" s="35"/>
    </row>
    <row r="16" spans="1:243" s="34" customFormat="1" ht="62.25" customHeight="1">
      <c r="A16" s="19">
        <v>5</v>
      </c>
      <c r="B16" s="33" t="s">
        <v>94</v>
      </c>
      <c r="C16" s="19">
        <v>5</v>
      </c>
      <c r="D16" s="67">
        <v>6</v>
      </c>
      <c r="E16" s="23" t="s">
        <v>39</v>
      </c>
      <c r="F16" s="68">
        <v>100</v>
      </c>
      <c r="G16" s="36"/>
      <c r="H16" s="24"/>
      <c r="I16" s="22" t="s">
        <v>40</v>
      </c>
      <c r="J16" s="25">
        <f t="shared" si="0"/>
        <v>1</v>
      </c>
      <c r="K16" s="26" t="s">
        <v>50</v>
      </c>
      <c r="L16" s="26" t="s">
        <v>7</v>
      </c>
      <c r="M16" s="69"/>
      <c r="N16" s="62"/>
      <c r="O16" s="62"/>
      <c r="P16" s="63"/>
      <c r="Q16" s="62"/>
      <c r="R16" s="62"/>
      <c r="S16" s="64"/>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6">
        <f t="shared" si="1"/>
        <v>0</v>
      </c>
      <c r="BB16" s="66">
        <f t="shared" si="2"/>
        <v>0</v>
      </c>
      <c r="BC16" s="33" t="str">
        <f t="shared" si="3"/>
        <v>INR Zero Only</v>
      </c>
      <c r="IE16" s="35"/>
      <c r="IF16" s="35"/>
      <c r="IG16" s="35"/>
      <c r="IH16" s="35"/>
      <c r="II16" s="35"/>
    </row>
    <row r="17" spans="1:243" s="34" customFormat="1" ht="129" customHeight="1">
      <c r="A17" s="19">
        <v>6</v>
      </c>
      <c r="B17" s="33" t="s">
        <v>95</v>
      </c>
      <c r="C17" s="19">
        <v>6</v>
      </c>
      <c r="D17" s="67">
        <v>68.04</v>
      </c>
      <c r="E17" s="23" t="s">
        <v>85</v>
      </c>
      <c r="F17" s="68">
        <v>100</v>
      </c>
      <c r="G17" s="36"/>
      <c r="H17" s="24"/>
      <c r="I17" s="22" t="s">
        <v>40</v>
      </c>
      <c r="J17" s="25">
        <f t="shared" si="0"/>
        <v>1</v>
      </c>
      <c r="K17" s="26" t="s">
        <v>50</v>
      </c>
      <c r="L17" s="26" t="s">
        <v>7</v>
      </c>
      <c r="M17" s="69"/>
      <c r="N17" s="62"/>
      <c r="O17" s="62"/>
      <c r="P17" s="63"/>
      <c r="Q17" s="62"/>
      <c r="R17" s="62"/>
      <c r="S17" s="64"/>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6">
        <f t="shared" si="1"/>
        <v>0</v>
      </c>
      <c r="BB17" s="66">
        <f t="shared" si="2"/>
        <v>0</v>
      </c>
      <c r="BC17" s="33" t="str">
        <f t="shared" si="3"/>
        <v>INR Zero Only</v>
      </c>
      <c r="IE17" s="35"/>
      <c r="IF17" s="35"/>
      <c r="IG17" s="35"/>
      <c r="IH17" s="35"/>
      <c r="II17" s="35"/>
    </row>
    <row r="18" spans="1:243" s="34" customFormat="1" ht="99.75" customHeight="1">
      <c r="A18" s="19">
        <v>7</v>
      </c>
      <c r="B18" s="33" t="s">
        <v>96</v>
      </c>
      <c r="C18" s="19">
        <v>7</v>
      </c>
      <c r="D18" s="67">
        <v>1134.03</v>
      </c>
      <c r="E18" s="23" t="s">
        <v>57</v>
      </c>
      <c r="F18" s="68">
        <v>100</v>
      </c>
      <c r="G18" s="36"/>
      <c r="H18" s="24"/>
      <c r="I18" s="22" t="s">
        <v>40</v>
      </c>
      <c r="J18" s="25">
        <f t="shared" si="0"/>
        <v>1</v>
      </c>
      <c r="K18" s="26" t="s">
        <v>50</v>
      </c>
      <c r="L18" s="26" t="s">
        <v>7</v>
      </c>
      <c r="M18" s="69"/>
      <c r="N18" s="62"/>
      <c r="O18" s="62"/>
      <c r="P18" s="63"/>
      <c r="Q18" s="62"/>
      <c r="R18" s="62"/>
      <c r="S18" s="64"/>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6">
        <f t="shared" si="1"/>
        <v>0</v>
      </c>
      <c r="BB18" s="66">
        <f t="shared" si="2"/>
        <v>0</v>
      </c>
      <c r="BC18" s="33" t="str">
        <f t="shared" si="3"/>
        <v>INR Zero Only</v>
      </c>
      <c r="IE18" s="35"/>
      <c r="IF18" s="35"/>
      <c r="IG18" s="35"/>
      <c r="IH18" s="35"/>
      <c r="II18" s="35"/>
    </row>
    <row r="19" spans="1:243" s="34" customFormat="1" ht="180.75" customHeight="1">
      <c r="A19" s="19">
        <v>8</v>
      </c>
      <c r="B19" s="33" t="s">
        <v>124</v>
      </c>
      <c r="C19" s="19">
        <v>8</v>
      </c>
      <c r="D19" s="67">
        <v>56.7</v>
      </c>
      <c r="E19" s="23" t="s">
        <v>85</v>
      </c>
      <c r="F19" s="68">
        <v>100</v>
      </c>
      <c r="G19" s="36"/>
      <c r="H19" s="24"/>
      <c r="I19" s="22" t="s">
        <v>40</v>
      </c>
      <c r="J19" s="25">
        <f t="shared" si="0"/>
        <v>1</v>
      </c>
      <c r="K19" s="26" t="s">
        <v>50</v>
      </c>
      <c r="L19" s="26" t="s">
        <v>7</v>
      </c>
      <c r="M19" s="69"/>
      <c r="N19" s="62"/>
      <c r="O19" s="62"/>
      <c r="P19" s="63"/>
      <c r="Q19" s="62"/>
      <c r="R19" s="62"/>
      <c r="S19" s="64"/>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6">
        <f t="shared" si="1"/>
        <v>0</v>
      </c>
      <c r="BB19" s="66">
        <f t="shared" si="2"/>
        <v>0</v>
      </c>
      <c r="BC19" s="33" t="str">
        <f t="shared" si="3"/>
        <v>INR Zero Only</v>
      </c>
      <c r="IE19" s="35"/>
      <c r="IF19" s="35"/>
      <c r="IG19" s="35"/>
      <c r="IH19" s="35"/>
      <c r="II19" s="35"/>
    </row>
    <row r="20" spans="1:243" s="34" customFormat="1" ht="90.75" customHeight="1">
      <c r="A20" s="19">
        <v>9</v>
      </c>
      <c r="B20" s="33" t="s">
        <v>142</v>
      </c>
      <c r="C20" s="19">
        <v>9</v>
      </c>
      <c r="D20" s="67">
        <v>23.13</v>
      </c>
      <c r="E20" s="23" t="s">
        <v>86</v>
      </c>
      <c r="F20" s="68">
        <v>100</v>
      </c>
      <c r="G20" s="36"/>
      <c r="H20" s="24"/>
      <c r="I20" s="22" t="s">
        <v>40</v>
      </c>
      <c r="J20" s="25">
        <f t="shared" si="0"/>
        <v>1</v>
      </c>
      <c r="K20" s="26" t="s">
        <v>50</v>
      </c>
      <c r="L20" s="26" t="s">
        <v>7</v>
      </c>
      <c r="M20" s="69"/>
      <c r="N20" s="62"/>
      <c r="O20" s="62"/>
      <c r="P20" s="63"/>
      <c r="Q20" s="62"/>
      <c r="R20" s="62"/>
      <c r="S20" s="64"/>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6">
        <f t="shared" si="1"/>
        <v>0</v>
      </c>
      <c r="BB20" s="66">
        <f t="shared" si="2"/>
        <v>0</v>
      </c>
      <c r="BC20" s="33" t="str">
        <f t="shared" si="3"/>
        <v>INR Zero Only</v>
      </c>
      <c r="IE20" s="35"/>
      <c r="IF20" s="35"/>
      <c r="IG20" s="35"/>
      <c r="IH20" s="35"/>
      <c r="II20" s="35"/>
    </row>
    <row r="21" spans="1:243" s="34" customFormat="1" ht="75" customHeight="1">
      <c r="A21" s="19">
        <v>10</v>
      </c>
      <c r="B21" s="33" t="s">
        <v>132</v>
      </c>
      <c r="C21" s="19">
        <v>10</v>
      </c>
      <c r="D21" s="67">
        <v>22.76</v>
      </c>
      <c r="E21" s="23" t="s">
        <v>86</v>
      </c>
      <c r="F21" s="68">
        <v>100</v>
      </c>
      <c r="G21" s="36"/>
      <c r="H21" s="24"/>
      <c r="I21" s="22" t="s">
        <v>40</v>
      </c>
      <c r="J21" s="25">
        <f t="shared" si="0"/>
        <v>1</v>
      </c>
      <c r="K21" s="26" t="s">
        <v>50</v>
      </c>
      <c r="L21" s="26" t="s">
        <v>7</v>
      </c>
      <c r="M21" s="69"/>
      <c r="N21" s="62"/>
      <c r="O21" s="62"/>
      <c r="P21" s="63"/>
      <c r="Q21" s="62"/>
      <c r="R21" s="62"/>
      <c r="S21" s="64"/>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6">
        <f t="shared" si="1"/>
        <v>0</v>
      </c>
      <c r="BB21" s="66">
        <f t="shared" si="2"/>
        <v>0</v>
      </c>
      <c r="BC21" s="33" t="str">
        <f t="shared" si="3"/>
        <v>INR Zero Only</v>
      </c>
      <c r="IE21" s="35"/>
      <c r="IF21" s="35"/>
      <c r="IG21" s="35"/>
      <c r="IH21" s="35"/>
      <c r="II21" s="35"/>
    </row>
    <row r="22" spans="1:243" s="34" customFormat="1" ht="57.75" customHeight="1">
      <c r="A22" s="19">
        <v>11</v>
      </c>
      <c r="B22" s="33" t="s">
        <v>98</v>
      </c>
      <c r="C22" s="19">
        <v>11</v>
      </c>
      <c r="D22" s="67">
        <v>11.47</v>
      </c>
      <c r="E22" s="23" t="s">
        <v>57</v>
      </c>
      <c r="F22" s="68">
        <v>100</v>
      </c>
      <c r="G22" s="36"/>
      <c r="H22" s="24"/>
      <c r="I22" s="22" t="s">
        <v>40</v>
      </c>
      <c r="J22" s="25">
        <f t="shared" si="0"/>
        <v>1</v>
      </c>
      <c r="K22" s="26" t="s">
        <v>50</v>
      </c>
      <c r="L22" s="26" t="s">
        <v>7</v>
      </c>
      <c r="M22" s="69"/>
      <c r="N22" s="62"/>
      <c r="O22" s="62"/>
      <c r="P22" s="63"/>
      <c r="Q22" s="62"/>
      <c r="R22" s="62"/>
      <c r="S22" s="64"/>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6">
        <f t="shared" si="1"/>
        <v>0</v>
      </c>
      <c r="BB22" s="66">
        <f t="shared" si="2"/>
        <v>0</v>
      </c>
      <c r="BC22" s="33" t="str">
        <f t="shared" si="3"/>
        <v>INR Zero Only</v>
      </c>
      <c r="IE22" s="35"/>
      <c r="IF22" s="35"/>
      <c r="IG22" s="35"/>
      <c r="IH22" s="35"/>
      <c r="II22" s="35"/>
    </row>
    <row r="23" spans="1:243" s="34" customFormat="1" ht="18.75" customHeight="1">
      <c r="A23" s="19">
        <v>12</v>
      </c>
      <c r="B23" s="33" t="s">
        <v>99</v>
      </c>
      <c r="C23" s="19">
        <v>12</v>
      </c>
      <c r="D23" s="67">
        <v>7.74</v>
      </c>
      <c r="E23" s="23" t="s">
        <v>85</v>
      </c>
      <c r="F23" s="68">
        <v>100</v>
      </c>
      <c r="G23" s="36"/>
      <c r="H23" s="24"/>
      <c r="I23" s="22" t="s">
        <v>40</v>
      </c>
      <c r="J23" s="25">
        <f t="shared" si="0"/>
        <v>1</v>
      </c>
      <c r="K23" s="26" t="s">
        <v>50</v>
      </c>
      <c r="L23" s="26" t="s">
        <v>7</v>
      </c>
      <c r="M23" s="69"/>
      <c r="N23" s="62"/>
      <c r="O23" s="62"/>
      <c r="P23" s="63"/>
      <c r="Q23" s="62"/>
      <c r="R23" s="62"/>
      <c r="S23" s="64"/>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6">
        <f t="shared" si="1"/>
        <v>0</v>
      </c>
      <c r="BB23" s="66">
        <f t="shared" si="2"/>
        <v>0</v>
      </c>
      <c r="BC23" s="33" t="str">
        <f t="shared" si="3"/>
        <v>INR Zero Only</v>
      </c>
      <c r="IE23" s="35"/>
      <c r="IF23" s="35"/>
      <c r="IG23" s="35"/>
      <c r="IH23" s="35"/>
      <c r="II23" s="35"/>
    </row>
    <row r="24" spans="1:243" s="34" customFormat="1" ht="18.75" customHeight="1">
      <c r="A24" s="19">
        <v>13</v>
      </c>
      <c r="B24" s="33" t="s">
        <v>100</v>
      </c>
      <c r="C24" s="19">
        <v>13</v>
      </c>
      <c r="D24" s="67">
        <v>6.82</v>
      </c>
      <c r="E24" s="23" t="s">
        <v>85</v>
      </c>
      <c r="F24" s="68">
        <v>100</v>
      </c>
      <c r="G24" s="36"/>
      <c r="H24" s="24"/>
      <c r="I24" s="22" t="s">
        <v>40</v>
      </c>
      <c r="J24" s="25">
        <f t="shared" si="0"/>
        <v>1</v>
      </c>
      <c r="K24" s="26" t="s">
        <v>50</v>
      </c>
      <c r="L24" s="26" t="s">
        <v>7</v>
      </c>
      <c r="M24" s="69"/>
      <c r="N24" s="62"/>
      <c r="O24" s="62"/>
      <c r="P24" s="63"/>
      <c r="Q24" s="62"/>
      <c r="R24" s="62"/>
      <c r="S24" s="64"/>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6">
        <f t="shared" si="1"/>
        <v>0</v>
      </c>
      <c r="BB24" s="66">
        <f t="shared" si="2"/>
        <v>0</v>
      </c>
      <c r="BC24" s="33" t="str">
        <f t="shared" si="3"/>
        <v>INR Zero Only</v>
      </c>
      <c r="IE24" s="35"/>
      <c r="IF24" s="35"/>
      <c r="IG24" s="35"/>
      <c r="IH24" s="35"/>
      <c r="II24" s="35"/>
    </row>
    <row r="25" spans="1:243" s="34" customFormat="1" ht="81" customHeight="1">
      <c r="A25" s="19">
        <v>14</v>
      </c>
      <c r="B25" s="33" t="s">
        <v>103</v>
      </c>
      <c r="C25" s="19">
        <v>14</v>
      </c>
      <c r="D25" s="67">
        <v>3.47</v>
      </c>
      <c r="E25" s="23" t="s">
        <v>57</v>
      </c>
      <c r="F25" s="68">
        <v>100</v>
      </c>
      <c r="G25" s="36"/>
      <c r="H25" s="24"/>
      <c r="I25" s="22" t="s">
        <v>40</v>
      </c>
      <c r="J25" s="25">
        <f t="shared" si="0"/>
        <v>1</v>
      </c>
      <c r="K25" s="26" t="s">
        <v>50</v>
      </c>
      <c r="L25" s="26" t="s">
        <v>7</v>
      </c>
      <c r="M25" s="69"/>
      <c r="N25" s="62"/>
      <c r="O25" s="62"/>
      <c r="P25" s="63"/>
      <c r="Q25" s="62"/>
      <c r="R25" s="62"/>
      <c r="S25" s="64"/>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6">
        <f t="shared" si="1"/>
        <v>0</v>
      </c>
      <c r="BB25" s="66">
        <f t="shared" si="2"/>
        <v>0</v>
      </c>
      <c r="BC25" s="33" t="str">
        <f t="shared" si="3"/>
        <v>INR Zero Only</v>
      </c>
      <c r="IE25" s="35"/>
      <c r="IF25" s="35"/>
      <c r="IG25" s="35"/>
      <c r="IH25" s="35"/>
      <c r="II25" s="35"/>
    </row>
    <row r="26" spans="1:243" s="34" customFormat="1" ht="76.5" customHeight="1">
      <c r="A26" s="19">
        <v>15</v>
      </c>
      <c r="B26" s="33" t="s">
        <v>104</v>
      </c>
      <c r="C26" s="19">
        <v>15</v>
      </c>
      <c r="D26" s="67">
        <v>3.41</v>
      </c>
      <c r="E26" s="23" t="s">
        <v>57</v>
      </c>
      <c r="F26" s="68">
        <v>100</v>
      </c>
      <c r="G26" s="36"/>
      <c r="H26" s="24"/>
      <c r="I26" s="22" t="s">
        <v>40</v>
      </c>
      <c r="J26" s="25">
        <f t="shared" si="0"/>
        <v>1</v>
      </c>
      <c r="K26" s="26" t="s">
        <v>50</v>
      </c>
      <c r="L26" s="26" t="s">
        <v>7</v>
      </c>
      <c r="M26" s="69"/>
      <c r="N26" s="62"/>
      <c r="O26" s="62"/>
      <c r="P26" s="63"/>
      <c r="Q26" s="62"/>
      <c r="R26" s="62"/>
      <c r="S26" s="64"/>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6">
        <f t="shared" si="1"/>
        <v>0</v>
      </c>
      <c r="BB26" s="66">
        <f t="shared" si="2"/>
        <v>0</v>
      </c>
      <c r="BC26" s="33" t="str">
        <f t="shared" si="3"/>
        <v>INR Zero Only</v>
      </c>
      <c r="IE26" s="35"/>
      <c r="IF26" s="35"/>
      <c r="IG26" s="35"/>
      <c r="IH26" s="35"/>
      <c r="II26" s="35"/>
    </row>
    <row r="27" spans="1:243" s="34" customFormat="1" ht="81.75" customHeight="1">
      <c r="A27" s="19">
        <v>16</v>
      </c>
      <c r="B27" s="33" t="s">
        <v>143</v>
      </c>
      <c r="C27" s="19">
        <v>16</v>
      </c>
      <c r="D27" s="67">
        <v>24</v>
      </c>
      <c r="E27" s="23" t="s">
        <v>57</v>
      </c>
      <c r="F27" s="68">
        <v>100</v>
      </c>
      <c r="G27" s="36"/>
      <c r="H27" s="24"/>
      <c r="I27" s="22" t="s">
        <v>40</v>
      </c>
      <c r="J27" s="25">
        <f t="shared" si="0"/>
        <v>1</v>
      </c>
      <c r="K27" s="26" t="s">
        <v>50</v>
      </c>
      <c r="L27" s="26" t="s">
        <v>7</v>
      </c>
      <c r="M27" s="69"/>
      <c r="N27" s="62"/>
      <c r="O27" s="62"/>
      <c r="P27" s="63"/>
      <c r="Q27" s="62"/>
      <c r="R27" s="62"/>
      <c r="S27" s="64"/>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6">
        <f t="shared" si="1"/>
        <v>0</v>
      </c>
      <c r="BB27" s="66">
        <f t="shared" si="2"/>
        <v>0</v>
      </c>
      <c r="BC27" s="33" t="str">
        <f t="shared" si="3"/>
        <v>INR Zero Only</v>
      </c>
      <c r="IE27" s="35"/>
      <c r="IF27" s="35"/>
      <c r="IG27" s="35"/>
      <c r="IH27" s="35"/>
      <c r="II27" s="35"/>
    </row>
    <row r="28" spans="1:243" s="34" customFormat="1" ht="78.75" customHeight="1">
      <c r="A28" s="19">
        <v>17</v>
      </c>
      <c r="B28" s="33" t="s">
        <v>108</v>
      </c>
      <c r="C28" s="19">
        <v>17</v>
      </c>
      <c r="D28" s="67">
        <v>8</v>
      </c>
      <c r="E28" s="23" t="s">
        <v>57</v>
      </c>
      <c r="F28" s="68">
        <v>100</v>
      </c>
      <c r="G28" s="36"/>
      <c r="H28" s="24"/>
      <c r="I28" s="22" t="s">
        <v>40</v>
      </c>
      <c r="J28" s="25">
        <f t="shared" si="0"/>
        <v>1</v>
      </c>
      <c r="K28" s="26" t="s">
        <v>50</v>
      </c>
      <c r="L28" s="26" t="s">
        <v>7</v>
      </c>
      <c r="M28" s="69"/>
      <c r="N28" s="62"/>
      <c r="O28" s="62"/>
      <c r="P28" s="63"/>
      <c r="Q28" s="62"/>
      <c r="R28" s="62"/>
      <c r="S28" s="64"/>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6">
        <f t="shared" si="1"/>
        <v>0</v>
      </c>
      <c r="BB28" s="66">
        <f t="shared" si="2"/>
        <v>0</v>
      </c>
      <c r="BC28" s="33" t="str">
        <f t="shared" si="3"/>
        <v>INR Zero Only</v>
      </c>
      <c r="IE28" s="35"/>
      <c r="IF28" s="35"/>
      <c r="IG28" s="35"/>
      <c r="IH28" s="35"/>
      <c r="II28" s="35"/>
    </row>
    <row r="29" spans="1:243" s="34" customFormat="1" ht="78" customHeight="1">
      <c r="A29" s="19">
        <v>18</v>
      </c>
      <c r="B29" s="33" t="s">
        <v>109</v>
      </c>
      <c r="C29" s="19">
        <v>18</v>
      </c>
      <c r="D29" s="67">
        <v>3</v>
      </c>
      <c r="E29" s="23" t="s">
        <v>57</v>
      </c>
      <c r="F29" s="68">
        <v>100</v>
      </c>
      <c r="G29" s="36"/>
      <c r="H29" s="24"/>
      <c r="I29" s="22" t="s">
        <v>40</v>
      </c>
      <c r="J29" s="25">
        <f t="shared" si="0"/>
        <v>1</v>
      </c>
      <c r="K29" s="26" t="s">
        <v>50</v>
      </c>
      <c r="L29" s="26" t="s">
        <v>7</v>
      </c>
      <c r="M29" s="69"/>
      <c r="N29" s="62"/>
      <c r="O29" s="62"/>
      <c r="P29" s="63"/>
      <c r="Q29" s="62"/>
      <c r="R29" s="62"/>
      <c r="S29" s="64"/>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6">
        <f t="shared" si="1"/>
        <v>0</v>
      </c>
      <c r="BB29" s="66">
        <f t="shared" si="2"/>
        <v>0</v>
      </c>
      <c r="BC29" s="33" t="str">
        <f t="shared" si="3"/>
        <v>INR Zero Only</v>
      </c>
      <c r="IE29" s="35"/>
      <c r="IF29" s="35"/>
      <c r="IG29" s="35"/>
      <c r="IH29" s="35"/>
      <c r="II29" s="35"/>
    </row>
    <row r="30" spans="1:243" s="34" customFormat="1" ht="79.5" customHeight="1">
      <c r="A30" s="19">
        <v>19</v>
      </c>
      <c r="B30" s="33" t="s">
        <v>110</v>
      </c>
      <c r="C30" s="19">
        <v>19</v>
      </c>
      <c r="D30" s="67">
        <v>6</v>
      </c>
      <c r="E30" s="23" t="s">
        <v>57</v>
      </c>
      <c r="F30" s="68">
        <v>100</v>
      </c>
      <c r="G30" s="36"/>
      <c r="H30" s="24"/>
      <c r="I30" s="22" t="s">
        <v>40</v>
      </c>
      <c r="J30" s="25">
        <f t="shared" si="0"/>
        <v>1</v>
      </c>
      <c r="K30" s="26" t="s">
        <v>50</v>
      </c>
      <c r="L30" s="26" t="s">
        <v>7</v>
      </c>
      <c r="M30" s="69"/>
      <c r="N30" s="62"/>
      <c r="O30" s="62"/>
      <c r="P30" s="63"/>
      <c r="Q30" s="62"/>
      <c r="R30" s="62"/>
      <c r="S30" s="64"/>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6">
        <f t="shared" si="1"/>
        <v>0</v>
      </c>
      <c r="BB30" s="66">
        <f t="shared" si="2"/>
        <v>0</v>
      </c>
      <c r="BC30" s="33" t="str">
        <f t="shared" si="3"/>
        <v>INR Zero Only</v>
      </c>
      <c r="IE30" s="35"/>
      <c r="IF30" s="35"/>
      <c r="IG30" s="35"/>
      <c r="IH30" s="35"/>
      <c r="II30" s="35"/>
    </row>
    <row r="31" spans="1:243" s="34" customFormat="1" ht="109.5" customHeight="1">
      <c r="A31" s="19">
        <v>20</v>
      </c>
      <c r="B31" s="33" t="s">
        <v>141</v>
      </c>
      <c r="C31" s="19">
        <v>20</v>
      </c>
      <c r="D31" s="67">
        <v>3</v>
      </c>
      <c r="E31" s="23" t="s">
        <v>39</v>
      </c>
      <c r="F31" s="68">
        <v>100</v>
      </c>
      <c r="G31" s="36"/>
      <c r="H31" s="24"/>
      <c r="I31" s="22" t="s">
        <v>40</v>
      </c>
      <c r="J31" s="25">
        <f t="shared" si="0"/>
        <v>1</v>
      </c>
      <c r="K31" s="26" t="s">
        <v>50</v>
      </c>
      <c r="L31" s="26" t="s">
        <v>7</v>
      </c>
      <c r="M31" s="69"/>
      <c r="N31" s="62"/>
      <c r="O31" s="62"/>
      <c r="P31" s="63"/>
      <c r="Q31" s="62"/>
      <c r="R31" s="62"/>
      <c r="S31" s="64"/>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6">
        <f t="shared" si="1"/>
        <v>0</v>
      </c>
      <c r="BB31" s="66">
        <f t="shared" si="2"/>
        <v>0</v>
      </c>
      <c r="BC31" s="33" t="str">
        <f t="shared" si="3"/>
        <v>INR Zero Only</v>
      </c>
      <c r="IE31" s="35"/>
      <c r="IF31" s="35"/>
      <c r="IG31" s="35"/>
      <c r="IH31" s="35"/>
      <c r="II31" s="35"/>
    </row>
    <row r="32" spans="1:243" s="34" customFormat="1" ht="135.75" customHeight="1">
      <c r="A32" s="19">
        <v>21</v>
      </c>
      <c r="B32" s="33" t="s">
        <v>112</v>
      </c>
      <c r="C32" s="19">
        <v>21</v>
      </c>
      <c r="D32" s="67">
        <v>3</v>
      </c>
      <c r="E32" s="23" t="s">
        <v>39</v>
      </c>
      <c r="F32" s="68">
        <v>100</v>
      </c>
      <c r="G32" s="36"/>
      <c r="H32" s="24"/>
      <c r="I32" s="22" t="s">
        <v>40</v>
      </c>
      <c r="J32" s="25">
        <f t="shared" si="0"/>
        <v>1</v>
      </c>
      <c r="K32" s="26" t="s">
        <v>50</v>
      </c>
      <c r="L32" s="26" t="s">
        <v>7</v>
      </c>
      <c r="M32" s="69"/>
      <c r="N32" s="62"/>
      <c r="O32" s="62"/>
      <c r="P32" s="63"/>
      <c r="Q32" s="62"/>
      <c r="R32" s="62"/>
      <c r="S32" s="64"/>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6">
        <f t="shared" si="1"/>
        <v>0</v>
      </c>
      <c r="BB32" s="66">
        <f t="shared" si="2"/>
        <v>0</v>
      </c>
      <c r="BC32" s="33" t="str">
        <f t="shared" si="3"/>
        <v>INR Zero Only</v>
      </c>
      <c r="IE32" s="35"/>
      <c r="IF32" s="35"/>
      <c r="IG32" s="35"/>
      <c r="IH32" s="35"/>
      <c r="II32" s="35"/>
    </row>
    <row r="33" spans="1:243" s="34" customFormat="1" ht="108" customHeight="1">
      <c r="A33" s="19">
        <v>22</v>
      </c>
      <c r="B33" s="33" t="s">
        <v>136</v>
      </c>
      <c r="C33" s="19">
        <v>22</v>
      </c>
      <c r="D33" s="67">
        <v>12</v>
      </c>
      <c r="E33" s="23" t="s">
        <v>39</v>
      </c>
      <c r="F33" s="68">
        <v>100</v>
      </c>
      <c r="G33" s="36"/>
      <c r="H33" s="24"/>
      <c r="I33" s="22" t="s">
        <v>40</v>
      </c>
      <c r="J33" s="25">
        <f t="shared" si="0"/>
        <v>1</v>
      </c>
      <c r="K33" s="26" t="s">
        <v>50</v>
      </c>
      <c r="L33" s="26" t="s">
        <v>7</v>
      </c>
      <c r="M33" s="69"/>
      <c r="N33" s="62"/>
      <c r="O33" s="62"/>
      <c r="P33" s="63"/>
      <c r="Q33" s="62"/>
      <c r="R33" s="62"/>
      <c r="S33" s="64"/>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6">
        <f t="shared" si="1"/>
        <v>0</v>
      </c>
      <c r="BB33" s="66">
        <f t="shared" si="2"/>
        <v>0</v>
      </c>
      <c r="BC33" s="33" t="str">
        <f t="shared" si="3"/>
        <v>INR Zero Only</v>
      </c>
      <c r="IE33" s="35"/>
      <c r="IF33" s="35"/>
      <c r="IG33" s="35"/>
      <c r="IH33" s="35"/>
      <c r="II33" s="35"/>
    </row>
    <row r="34" spans="1:243" s="34" customFormat="1" ht="122.25" customHeight="1">
      <c r="A34" s="19">
        <v>23</v>
      </c>
      <c r="B34" s="33" t="s">
        <v>114</v>
      </c>
      <c r="C34" s="19">
        <v>23</v>
      </c>
      <c r="D34" s="67">
        <v>3</v>
      </c>
      <c r="E34" s="23" t="s">
        <v>39</v>
      </c>
      <c r="F34" s="68">
        <v>100</v>
      </c>
      <c r="G34" s="36"/>
      <c r="H34" s="24"/>
      <c r="I34" s="22" t="s">
        <v>40</v>
      </c>
      <c r="J34" s="25">
        <f t="shared" si="0"/>
        <v>1</v>
      </c>
      <c r="K34" s="26" t="s">
        <v>50</v>
      </c>
      <c r="L34" s="26" t="s">
        <v>7</v>
      </c>
      <c r="M34" s="69"/>
      <c r="N34" s="62"/>
      <c r="O34" s="62"/>
      <c r="P34" s="63"/>
      <c r="Q34" s="62"/>
      <c r="R34" s="62"/>
      <c r="S34" s="64"/>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6">
        <f t="shared" si="1"/>
        <v>0</v>
      </c>
      <c r="BB34" s="66">
        <f t="shared" si="2"/>
        <v>0</v>
      </c>
      <c r="BC34" s="33" t="str">
        <f t="shared" si="3"/>
        <v>INR Zero Only</v>
      </c>
      <c r="IE34" s="35"/>
      <c r="IF34" s="35"/>
      <c r="IG34" s="35"/>
      <c r="IH34" s="35"/>
      <c r="II34" s="35"/>
    </row>
    <row r="35" spans="1:243" s="34" customFormat="1" ht="18.75" customHeight="1">
      <c r="A35" s="19">
        <v>24</v>
      </c>
      <c r="B35" s="33" t="s">
        <v>115</v>
      </c>
      <c r="C35" s="19">
        <v>24</v>
      </c>
      <c r="D35" s="67">
        <v>1</v>
      </c>
      <c r="E35" s="23" t="s">
        <v>87</v>
      </c>
      <c r="F35" s="68">
        <v>100</v>
      </c>
      <c r="G35" s="36"/>
      <c r="H35" s="24"/>
      <c r="I35" s="22" t="s">
        <v>40</v>
      </c>
      <c r="J35" s="25">
        <f t="shared" si="0"/>
        <v>1</v>
      </c>
      <c r="K35" s="26" t="s">
        <v>50</v>
      </c>
      <c r="L35" s="26" t="s">
        <v>7</v>
      </c>
      <c r="M35" s="69"/>
      <c r="N35" s="62"/>
      <c r="O35" s="62"/>
      <c r="P35" s="63"/>
      <c r="Q35" s="62"/>
      <c r="R35" s="62"/>
      <c r="S35" s="64"/>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6">
        <f aca="true" t="shared" si="4" ref="BA35:BA43">total_amount_ba($B$2,$D$2,D35,F35,J35,K35,M35)</f>
        <v>0</v>
      </c>
      <c r="BB35" s="66">
        <f aca="true" t="shared" si="5" ref="BB35:BB43">BA35+SUM(N35:AZ35)</f>
        <v>0</v>
      </c>
      <c r="BC35" s="33" t="str">
        <f aca="true" t="shared" si="6" ref="BC35:BC43">SpellNumber(L35,BB35)</f>
        <v>INR Zero Only</v>
      </c>
      <c r="IE35" s="35"/>
      <c r="IF35" s="35"/>
      <c r="IG35" s="35"/>
      <c r="IH35" s="35"/>
      <c r="II35" s="35"/>
    </row>
    <row r="36" spans="1:243" s="34" customFormat="1" ht="18.75" customHeight="1">
      <c r="A36" s="19">
        <v>25</v>
      </c>
      <c r="B36" s="33" t="s">
        <v>116</v>
      </c>
      <c r="C36" s="19">
        <v>25</v>
      </c>
      <c r="D36" s="67">
        <v>1</v>
      </c>
      <c r="E36" s="23" t="s">
        <v>88</v>
      </c>
      <c r="F36" s="68">
        <v>100</v>
      </c>
      <c r="G36" s="36"/>
      <c r="H36" s="24"/>
      <c r="I36" s="22" t="s">
        <v>40</v>
      </c>
      <c r="J36" s="25">
        <f t="shared" si="0"/>
        <v>1</v>
      </c>
      <c r="K36" s="26" t="s">
        <v>50</v>
      </c>
      <c r="L36" s="26" t="s">
        <v>7</v>
      </c>
      <c r="M36" s="69"/>
      <c r="N36" s="62"/>
      <c r="O36" s="62"/>
      <c r="P36" s="63"/>
      <c r="Q36" s="62"/>
      <c r="R36" s="62"/>
      <c r="S36" s="64"/>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6">
        <f t="shared" si="4"/>
        <v>0</v>
      </c>
      <c r="BB36" s="66">
        <f t="shared" si="5"/>
        <v>0</v>
      </c>
      <c r="BC36" s="33" t="str">
        <f t="shared" si="6"/>
        <v>INR Zero Only</v>
      </c>
      <c r="IE36" s="35"/>
      <c r="IF36" s="35"/>
      <c r="IG36" s="35"/>
      <c r="IH36" s="35"/>
      <c r="II36" s="35"/>
    </row>
    <row r="37" spans="1:243" s="34" customFormat="1" ht="18.75" customHeight="1">
      <c r="A37" s="19">
        <v>26</v>
      </c>
      <c r="B37" s="33" t="s">
        <v>117</v>
      </c>
      <c r="C37" s="19">
        <v>26</v>
      </c>
      <c r="D37" s="67">
        <v>1</v>
      </c>
      <c r="E37" s="23" t="s">
        <v>79</v>
      </c>
      <c r="F37" s="68">
        <v>100</v>
      </c>
      <c r="G37" s="36"/>
      <c r="H37" s="24"/>
      <c r="I37" s="22" t="s">
        <v>40</v>
      </c>
      <c r="J37" s="25">
        <f t="shared" si="0"/>
        <v>1</v>
      </c>
      <c r="K37" s="26" t="s">
        <v>50</v>
      </c>
      <c r="L37" s="26" t="s">
        <v>7</v>
      </c>
      <c r="M37" s="69"/>
      <c r="N37" s="62"/>
      <c r="O37" s="62"/>
      <c r="P37" s="63"/>
      <c r="Q37" s="62"/>
      <c r="R37" s="62"/>
      <c r="S37" s="64"/>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6">
        <f t="shared" si="4"/>
        <v>0</v>
      </c>
      <c r="BB37" s="66">
        <f t="shared" si="5"/>
        <v>0</v>
      </c>
      <c r="BC37" s="33" t="str">
        <f t="shared" si="6"/>
        <v>INR Zero Only</v>
      </c>
      <c r="IE37" s="35"/>
      <c r="IF37" s="35"/>
      <c r="IG37" s="35"/>
      <c r="IH37" s="35"/>
      <c r="II37" s="35"/>
    </row>
    <row r="38" spans="1:243" s="34" customFormat="1" ht="43.5" customHeight="1">
      <c r="A38" s="19">
        <v>27</v>
      </c>
      <c r="B38" s="33" t="s">
        <v>118</v>
      </c>
      <c r="C38" s="19">
        <v>27</v>
      </c>
      <c r="D38" s="67">
        <v>32</v>
      </c>
      <c r="E38" s="23" t="s">
        <v>89</v>
      </c>
      <c r="F38" s="68">
        <v>100</v>
      </c>
      <c r="G38" s="36"/>
      <c r="H38" s="24"/>
      <c r="I38" s="22" t="s">
        <v>40</v>
      </c>
      <c r="J38" s="25">
        <f t="shared" si="0"/>
        <v>1</v>
      </c>
      <c r="K38" s="26" t="s">
        <v>50</v>
      </c>
      <c r="L38" s="26" t="s">
        <v>7</v>
      </c>
      <c r="M38" s="69"/>
      <c r="N38" s="62"/>
      <c r="O38" s="62"/>
      <c r="P38" s="63"/>
      <c r="Q38" s="62"/>
      <c r="R38" s="62"/>
      <c r="S38" s="64"/>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6">
        <f t="shared" si="4"/>
        <v>0</v>
      </c>
      <c r="BB38" s="66">
        <f t="shared" si="5"/>
        <v>0</v>
      </c>
      <c r="BC38" s="33" t="str">
        <f t="shared" si="6"/>
        <v>INR Zero Only</v>
      </c>
      <c r="IE38" s="35"/>
      <c r="IF38" s="35"/>
      <c r="IG38" s="35"/>
      <c r="IH38" s="35"/>
      <c r="II38" s="35"/>
    </row>
    <row r="39" spans="1:243" s="34" customFormat="1" ht="409.5" customHeight="1">
      <c r="A39" s="19">
        <v>28</v>
      </c>
      <c r="B39" s="33" t="s">
        <v>150</v>
      </c>
      <c r="C39" s="19">
        <v>28</v>
      </c>
      <c r="D39" s="67">
        <v>3</v>
      </c>
      <c r="E39" s="23" t="s">
        <v>39</v>
      </c>
      <c r="F39" s="68">
        <v>100</v>
      </c>
      <c r="G39" s="36"/>
      <c r="H39" s="24"/>
      <c r="I39" s="22" t="s">
        <v>40</v>
      </c>
      <c r="J39" s="25">
        <f t="shared" si="0"/>
        <v>1</v>
      </c>
      <c r="K39" s="26" t="s">
        <v>50</v>
      </c>
      <c r="L39" s="26" t="s">
        <v>7</v>
      </c>
      <c r="M39" s="69"/>
      <c r="N39" s="62"/>
      <c r="O39" s="62"/>
      <c r="P39" s="63"/>
      <c r="Q39" s="62"/>
      <c r="R39" s="62"/>
      <c r="S39" s="64"/>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6">
        <f t="shared" si="4"/>
        <v>0</v>
      </c>
      <c r="BB39" s="66">
        <f t="shared" si="5"/>
        <v>0</v>
      </c>
      <c r="BC39" s="33" t="str">
        <f t="shared" si="6"/>
        <v>INR Zero Only</v>
      </c>
      <c r="IE39" s="35"/>
      <c r="IF39" s="35"/>
      <c r="IG39" s="35"/>
      <c r="IH39" s="35"/>
      <c r="II39" s="35"/>
    </row>
    <row r="40" spans="1:243" s="34" customFormat="1" ht="409.5" customHeight="1">
      <c r="A40" s="19">
        <v>29</v>
      </c>
      <c r="B40" s="33" t="s">
        <v>151</v>
      </c>
      <c r="C40" s="19">
        <v>29</v>
      </c>
      <c r="D40" s="67">
        <v>3</v>
      </c>
      <c r="E40" s="23" t="s">
        <v>39</v>
      </c>
      <c r="F40" s="68">
        <v>100</v>
      </c>
      <c r="G40" s="36"/>
      <c r="H40" s="24"/>
      <c r="I40" s="22" t="s">
        <v>40</v>
      </c>
      <c r="J40" s="25">
        <f t="shared" si="0"/>
        <v>1</v>
      </c>
      <c r="K40" s="26" t="s">
        <v>50</v>
      </c>
      <c r="L40" s="26" t="s">
        <v>7</v>
      </c>
      <c r="M40" s="69"/>
      <c r="N40" s="62"/>
      <c r="O40" s="62"/>
      <c r="P40" s="63"/>
      <c r="Q40" s="62"/>
      <c r="R40" s="62"/>
      <c r="S40" s="64"/>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6">
        <f t="shared" si="4"/>
        <v>0</v>
      </c>
      <c r="BB40" s="66">
        <f t="shared" si="5"/>
        <v>0</v>
      </c>
      <c r="BC40" s="33" t="str">
        <f t="shared" si="6"/>
        <v>INR Zero Only</v>
      </c>
      <c r="IE40" s="35"/>
      <c r="IF40" s="35"/>
      <c r="IG40" s="35"/>
      <c r="IH40" s="35"/>
      <c r="II40" s="35"/>
    </row>
    <row r="41" spans="1:243" s="34" customFormat="1" ht="60.75" customHeight="1">
      <c r="A41" s="19">
        <v>30</v>
      </c>
      <c r="B41" s="33" t="s">
        <v>119</v>
      </c>
      <c r="C41" s="19">
        <v>30</v>
      </c>
      <c r="D41" s="67">
        <v>142.24</v>
      </c>
      <c r="E41" s="23" t="s">
        <v>90</v>
      </c>
      <c r="F41" s="68">
        <v>100</v>
      </c>
      <c r="G41" s="36"/>
      <c r="H41" s="24"/>
      <c r="I41" s="22" t="s">
        <v>40</v>
      </c>
      <c r="J41" s="25">
        <f t="shared" si="0"/>
        <v>1</v>
      </c>
      <c r="K41" s="26" t="s">
        <v>50</v>
      </c>
      <c r="L41" s="26" t="s">
        <v>7</v>
      </c>
      <c r="M41" s="69"/>
      <c r="N41" s="62"/>
      <c r="O41" s="62"/>
      <c r="P41" s="63"/>
      <c r="Q41" s="62"/>
      <c r="R41" s="62"/>
      <c r="S41" s="64"/>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6">
        <f t="shared" si="4"/>
        <v>0</v>
      </c>
      <c r="BB41" s="66">
        <f t="shared" si="5"/>
        <v>0</v>
      </c>
      <c r="BC41" s="33" t="str">
        <f t="shared" si="6"/>
        <v>INR Zero Only</v>
      </c>
      <c r="IE41" s="35">
        <v>1.02</v>
      </c>
      <c r="IF41" s="35" t="s">
        <v>42</v>
      </c>
      <c r="IG41" s="35" t="s">
        <v>43</v>
      </c>
      <c r="IH41" s="35">
        <v>213</v>
      </c>
      <c r="II41" s="35" t="s">
        <v>39</v>
      </c>
    </row>
    <row r="42" spans="1:243" s="34" customFormat="1" ht="18.75" customHeight="1">
      <c r="A42" s="19">
        <v>31</v>
      </c>
      <c r="B42" s="33" t="s">
        <v>120</v>
      </c>
      <c r="C42" s="19">
        <v>31</v>
      </c>
      <c r="D42" s="67">
        <v>12</v>
      </c>
      <c r="E42" s="23" t="s">
        <v>90</v>
      </c>
      <c r="F42" s="68">
        <v>100</v>
      </c>
      <c r="G42" s="36"/>
      <c r="H42" s="24"/>
      <c r="I42" s="22" t="s">
        <v>40</v>
      </c>
      <c r="J42" s="25">
        <f t="shared" si="0"/>
        <v>1</v>
      </c>
      <c r="K42" s="26" t="s">
        <v>50</v>
      </c>
      <c r="L42" s="26" t="s">
        <v>7</v>
      </c>
      <c r="M42" s="69"/>
      <c r="N42" s="62"/>
      <c r="O42" s="62"/>
      <c r="P42" s="63"/>
      <c r="Q42" s="62"/>
      <c r="R42" s="62"/>
      <c r="S42" s="64"/>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6">
        <f t="shared" si="4"/>
        <v>0</v>
      </c>
      <c r="BB42" s="66">
        <f t="shared" si="5"/>
        <v>0</v>
      </c>
      <c r="BC42" s="33" t="str">
        <f t="shared" si="6"/>
        <v>INR Zero Only</v>
      </c>
      <c r="IE42" s="35">
        <v>2</v>
      </c>
      <c r="IF42" s="35" t="s">
        <v>35</v>
      </c>
      <c r="IG42" s="35" t="s">
        <v>44</v>
      </c>
      <c r="IH42" s="35">
        <v>10</v>
      </c>
      <c r="II42" s="35" t="s">
        <v>39</v>
      </c>
    </row>
    <row r="43" spans="1:243" s="34" customFormat="1" ht="139.5" customHeight="1">
      <c r="A43" s="19">
        <v>32</v>
      </c>
      <c r="B43" s="33" t="s">
        <v>121</v>
      </c>
      <c r="C43" s="19">
        <v>32</v>
      </c>
      <c r="D43" s="67">
        <v>142.24</v>
      </c>
      <c r="E43" s="23" t="s">
        <v>57</v>
      </c>
      <c r="F43" s="68">
        <v>100</v>
      </c>
      <c r="G43" s="36"/>
      <c r="H43" s="24"/>
      <c r="I43" s="22" t="s">
        <v>40</v>
      </c>
      <c r="J43" s="25">
        <f t="shared" si="0"/>
        <v>1</v>
      </c>
      <c r="K43" s="26" t="s">
        <v>50</v>
      </c>
      <c r="L43" s="26" t="s">
        <v>7</v>
      </c>
      <c r="M43" s="69"/>
      <c r="N43" s="62"/>
      <c r="O43" s="62"/>
      <c r="P43" s="63"/>
      <c r="Q43" s="62"/>
      <c r="R43" s="62"/>
      <c r="S43" s="64"/>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6">
        <f t="shared" si="4"/>
        <v>0</v>
      </c>
      <c r="BB43" s="66">
        <f t="shared" si="5"/>
        <v>0</v>
      </c>
      <c r="BC43" s="33" t="str">
        <f t="shared" si="6"/>
        <v>INR Zero Only</v>
      </c>
      <c r="IE43" s="35">
        <v>3</v>
      </c>
      <c r="IF43" s="35" t="s">
        <v>45</v>
      </c>
      <c r="IG43" s="35" t="s">
        <v>46</v>
      </c>
      <c r="IH43" s="35">
        <v>10</v>
      </c>
      <c r="II43" s="35" t="s">
        <v>39</v>
      </c>
    </row>
    <row r="44" spans="1:243" s="34" customFormat="1" ht="33" customHeight="1">
      <c r="A44" s="37" t="s">
        <v>48</v>
      </c>
      <c r="B44" s="38"/>
      <c r="C44" s="39"/>
      <c r="D44" s="40"/>
      <c r="E44" s="40"/>
      <c r="F44" s="40"/>
      <c r="G44" s="40"/>
      <c r="H44" s="41"/>
      <c r="I44" s="41"/>
      <c r="J44" s="41"/>
      <c r="K44" s="41"/>
      <c r="L44" s="42"/>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70">
        <f>SUM(BA13:BA43)</f>
        <v>0</v>
      </c>
      <c r="BB44" s="70">
        <f>SUM(BB13:BB43)</f>
        <v>0</v>
      </c>
      <c r="BC44" s="33" t="str">
        <f>SpellNumber($E$2,BB44)</f>
        <v>INR Zero Only</v>
      </c>
      <c r="IE44" s="35">
        <v>4</v>
      </c>
      <c r="IF44" s="35" t="s">
        <v>42</v>
      </c>
      <c r="IG44" s="35" t="s">
        <v>47</v>
      </c>
      <c r="IH44" s="35">
        <v>10</v>
      </c>
      <c r="II44" s="35" t="s">
        <v>39</v>
      </c>
    </row>
    <row r="45" spans="1:243" s="53" customFormat="1" ht="39" customHeight="1" hidden="1">
      <c r="A45" s="38" t="s">
        <v>52</v>
      </c>
      <c r="B45" s="44"/>
      <c r="C45" s="45"/>
      <c r="D45" s="46"/>
      <c r="E45" s="47" t="s">
        <v>49</v>
      </c>
      <c r="F45" s="60"/>
      <c r="G45" s="48"/>
      <c r="H45" s="49"/>
      <c r="I45" s="49"/>
      <c r="J45" s="49"/>
      <c r="K45" s="50"/>
      <c r="L45" s="51"/>
      <c r="M45" s="52"/>
      <c r="O45" s="34"/>
      <c r="P45" s="34"/>
      <c r="Q45" s="34"/>
      <c r="R45" s="34"/>
      <c r="S45" s="34"/>
      <c r="BA45" s="58">
        <f>IF(ISBLANK(F45),0,IF(E45="Excess (+)",ROUND(BA44+(BA44*F45),2),IF(E45="Less (-)",ROUND(BA44+(BA44*F45*(-1)),2),0)))</f>
        <v>0</v>
      </c>
      <c r="BB45" s="59">
        <f>ROUND(BA45,0)</f>
        <v>0</v>
      </c>
      <c r="BC45" s="33" t="str">
        <f>SpellNumber(L45,BB45)</f>
        <v> Zero Only</v>
      </c>
      <c r="IE45" s="54"/>
      <c r="IF45" s="54"/>
      <c r="IG45" s="54"/>
      <c r="IH45" s="54"/>
      <c r="II45" s="54"/>
    </row>
    <row r="46" spans="1:243" s="53" customFormat="1" ht="51" customHeight="1">
      <c r="A46" s="37" t="s">
        <v>51</v>
      </c>
      <c r="B46" s="37"/>
      <c r="C46" s="75" t="str">
        <f>SpellNumber($E$2,BB44)</f>
        <v>INR Zero Only</v>
      </c>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7"/>
      <c r="IE46" s="54"/>
      <c r="IF46" s="54"/>
      <c r="IG46" s="54"/>
      <c r="IH46" s="54"/>
      <c r="II46" s="54"/>
    </row>
    <row r="47" spans="3:243" s="14" customFormat="1" ht="15">
      <c r="C47" s="55"/>
      <c r="D47" s="55"/>
      <c r="E47" s="55"/>
      <c r="F47" s="55"/>
      <c r="G47" s="55"/>
      <c r="H47" s="55"/>
      <c r="I47" s="55"/>
      <c r="J47" s="55"/>
      <c r="K47" s="55"/>
      <c r="L47" s="55"/>
      <c r="M47" s="55"/>
      <c r="O47" s="55"/>
      <c r="BA47" s="55"/>
      <c r="BC47" s="55"/>
      <c r="IE47" s="15"/>
      <c r="IF47" s="15"/>
      <c r="IG47" s="15"/>
      <c r="IH47" s="15"/>
      <c r="II47" s="15"/>
    </row>
  </sheetData>
  <sheetProtection password="CEBE" sheet="1"/>
  <mergeCells count="8">
    <mergeCell ref="A9:BC9"/>
    <mergeCell ref="C46:BC46"/>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Percentage Rate" errorTitle="Invalid Entry" error="Please Choose the Percentage Option then Enter the Percentage Rate" sqref="F45">
      <formula1>IF(E45&lt;&gt;"Select",0,-1)</formula1>
      <formula2>IF(E45&lt;&gt;"Select",99.99,-1)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5">
      <formula1>0</formula1>
      <formula2>IF(E45&lt;&gt;"Select",99.9,0)</formula2>
    </dataValidation>
    <dataValidation type="list" showInputMessage="1" showErrorMessage="1" promptTitle="Less or Excess" prompt="Please select either LESS  ( - )  or  EXCESS  ( + )" errorTitle="Please enter valid values only" error="Please select either LESS ( - ) or  EXCESS  ( + )" sqref="E45">
      <formula1>IF(ISBLANK(F45),$A$3:$C$3,$B$3:$C$3)</formula1>
    </dataValidation>
    <dataValidation type="list" showInputMessage="1" showErrorMessage="1" promptTitle="Option C1 or D1" prompt="Please select the Option C1 or Option D1" errorTitle="Please enter valid values only" error="Please select the Option C1 or Option D1" sqref="D45">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5">
      <formula1>0</formula1>
      <formula2>99.9</formula2>
    </dataValidation>
    <dataValidation type="list" allowBlank="1" showInputMessage="1" showErrorMessage="1" sqref="K13:K43">
      <formula1>"Partial Conversion, Full Conversion"</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43 D13:D43">
      <formula1>0</formula1>
      <formula2>999999999999999</formula2>
    </dataValidation>
    <dataValidation allowBlank="1" showInputMessage="1" showErrorMessage="1" promptTitle="Units" prompt="Please enter Units in text" sqref="E13:E43"/>
    <dataValidation type="decimal" allowBlank="1" showInputMessage="1" showErrorMessage="1" promptTitle="Rate Entry" prompt="Please enter the Basic Price in Rupees for this item. " errorTitle="Invaid Entry" error="Only Numeric Values are allowed. " sqref="G13:H4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4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3">
      <formula1>0</formula1>
      <formula2>999999999999999</formula2>
    </dataValidation>
    <dataValidation allowBlank="1" showInputMessage="1" showErrorMessage="1" promptTitle="Itemcode/Make" prompt="Please enter text" sqref="C13"/>
    <dataValidation type="decimal" allowBlank="1" showInputMessage="1" showErrorMessage="1" errorTitle="Invalid Entry" error="Only Numeric Values are allowed. " sqref="C14:C43 A13:A43">
      <formula1>0</formula1>
      <formula2>999999999999999</formula2>
    </dataValidation>
    <dataValidation type="list" showInputMessage="1" showErrorMessage="1" sqref="I13:I43">
      <formula1>"Excess(+), Less(-)"</formula1>
    </dataValidation>
    <dataValidation allowBlank="1" showInputMessage="1" showErrorMessage="1" promptTitle="Addition / Deduction" prompt="Please Choose the correct One" sqref="J13:J43"/>
    <dataValidation type="list" allowBlank="1" showInputMessage="1" showErrorMessage="1" sqref="L42 L13 L14 L15 L16 L17 L18 L19 L20 L21 L22 L23 L24 L25 L26 L27 L28 L29 L30 L31 L32 L33 L34 L35 L36 L37 L38 L39 L40 L41 L43">
      <formula1>"INR"</formula1>
    </dataValidation>
  </dataValidations>
  <printOptions/>
  <pageMargins left="0.55" right="0.33" top="0.61" bottom="0.51" header="0.3" footer="0.3"/>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codeName="Sheet17">
    <tabColor theme="4" tint="-0.4999699890613556"/>
  </sheetPr>
  <dimension ref="A1:II18"/>
  <sheetViews>
    <sheetView showGridLines="0" zoomScale="73" zoomScaleNormal="73" zoomScalePageLayoutView="0" workbookViewId="0" topLeftCell="A10">
      <selection activeCell="B15" sqref="B15"/>
    </sheetView>
  </sheetViews>
  <sheetFormatPr defaultColWidth="9.140625" defaultRowHeight="15"/>
  <cols>
    <col min="1" max="1" width="14.57421875" style="55" customWidth="1"/>
    <col min="2" max="2" width="95.00390625" style="55" customWidth="1"/>
    <col min="3" max="3" width="10.140625" style="55" hidden="1" customWidth="1"/>
    <col min="4" max="4" width="14.57421875" style="55" customWidth="1"/>
    <col min="5" max="5" width="11.28125" style="55" customWidth="1"/>
    <col min="6" max="6" width="14.421875" style="55" hidden="1" customWidth="1"/>
    <col min="7" max="7" width="14.140625" style="55" hidden="1" customWidth="1"/>
    <col min="8" max="9" width="12.140625" style="55" hidden="1" customWidth="1"/>
    <col min="10" max="10" width="9.00390625" style="55" hidden="1" customWidth="1"/>
    <col min="11" max="11" width="19.57421875" style="55" hidden="1" customWidth="1"/>
    <col min="12" max="12" width="14.28125" style="55" hidden="1" customWidth="1"/>
    <col min="13" max="13" width="19.00390625" style="55" customWidth="1"/>
    <col min="14" max="14" width="15.28125" style="56" hidden="1" customWidth="1"/>
    <col min="15" max="15" width="14.28125" style="55" hidden="1" customWidth="1"/>
    <col min="16" max="16" width="17.28125" style="55" hidden="1" customWidth="1"/>
    <col min="17" max="17" width="18.421875" style="55" hidden="1" customWidth="1"/>
    <col min="18" max="18" width="17.421875" style="55" hidden="1" customWidth="1"/>
    <col min="19" max="19" width="14.7109375" style="55" hidden="1" customWidth="1"/>
    <col min="20" max="20" width="14.8515625" style="55" hidden="1" customWidth="1"/>
    <col min="21" max="21" width="16.421875" style="55" hidden="1" customWidth="1"/>
    <col min="22" max="22" width="13.00390625" style="55" hidden="1" customWidth="1"/>
    <col min="23" max="51" width="9.140625" style="55" hidden="1" customWidth="1"/>
    <col min="52" max="52" width="10.28125" style="55" hidden="1" customWidth="1"/>
    <col min="53" max="53" width="20.28125" style="55" customWidth="1"/>
    <col min="54" max="54" width="18.8515625" style="55" hidden="1" customWidth="1"/>
    <col min="55" max="55" width="43.57421875" style="55" customWidth="1"/>
    <col min="56" max="238" width="9.140625" style="55" customWidth="1"/>
    <col min="239" max="243" width="9.140625" style="57" customWidth="1"/>
    <col min="244" max="16384" width="9.140625" style="55" customWidth="1"/>
  </cols>
  <sheetData>
    <row r="1" spans="1:243" s="1" customFormat="1" ht="25.5" customHeight="1">
      <c r="A1" s="78" t="str">
        <f>B2&amp;" BoQ"</f>
        <v>Item Rate BoQ</v>
      </c>
      <c r="B1" s="78"/>
      <c r="C1" s="78"/>
      <c r="D1" s="78"/>
      <c r="E1" s="78"/>
      <c r="F1" s="78"/>
      <c r="G1" s="78"/>
      <c r="H1" s="78"/>
      <c r="I1" s="78"/>
      <c r="J1" s="78"/>
      <c r="K1" s="78"/>
      <c r="L1" s="78"/>
      <c r="O1" s="2"/>
      <c r="P1" s="2"/>
      <c r="Q1" s="3"/>
      <c r="IE1" s="3"/>
      <c r="IF1" s="3"/>
      <c r="IG1" s="3"/>
      <c r="IH1" s="3"/>
      <c r="II1" s="3"/>
    </row>
    <row r="2" spans="1:17" s="1" customFormat="1" ht="25.5" customHeight="1" hidden="1">
      <c r="A2" s="4" t="s">
        <v>3</v>
      </c>
      <c r="B2" s="4" t="s">
        <v>4</v>
      </c>
      <c r="C2" s="61" t="s">
        <v>5</v>
      </c>
      <c r="D2" s="61"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9" t="s">
        <v>63</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7"/>
      <c r="IF4" s="7"/>
      <c r="IG4" s="7"/>
      <c r="IH4" s="7"/>
      <c r="II4" s="7"/>
    </row>
    <row r="5" spans="1:243" s="6" customFormat="1" ht="30.75" customHeight="1">
      <c r="A5" s="79" t="s">
        <v>72</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7"/>
      <c r="IF5" s="7"/>
      <c r="IG5" s="7"/>
      <c r="IH5" s="7"/>
      <c r="II5" s="7"/>
    </row>
    <row r="6" spans="1:243" s="6" customFormat="1" ht="30.75" customHeight="1">
      <c r="A6" s="79" t="s">
        <v>64</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7"/>
      <c r="IF6" s="7"/>
      <c r="IG6" s="7"/>
      <c r="IH6" s="7"/>
      <c r="II6" s="7"/>
    </row>
    <row r="7" spans="1:243" s="6" customFormat="1" ht="29.25" customHeight="1" hidden="1">
      <c r="A7" s="80" t="s">
        <v>10</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7"/>
      <c r="IF7" s="7"/>
      <c r="IG7" s="7"/>
      <c r="IH7" s="7"/>
      <c r="II7" s="7"/>
    </row>
    <row r="8" spans="1:243" s="9" customFormat="1" ht="65.25" customHeight="1">
      <c r="A8" s="8" t="s">
        <v>53</v>
      </c>
      <c r="B8" s="8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3"/>
      <c r="IE8" s="10"/>
      <c r="IF8" s="10"/>
      <c r="IG8" s="10"/>
      <c r="IH8" s="10"/>
      <c r="II8" s="10"/>
    </row>
    <row r="9" spans="1:243" s="11" customFormat="1" ht="61.5" customHeight="1">
      <c r="A9" s="72" t="s">
        <v>11</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4"/>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59</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71" t="s">
        <v>58</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4" customFormat="1" ht="18.75" customHeight="1">
      <c r="A13" s="19">
        <v>1</v>
      </c>
      <c r="B13" s="20" t="s">
        <v>56</v>
      </c>
      <c r="C13" s="21">
        <v>1</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1"/>
      <c r="BB13" s="32"/>
      <c r="BC13" s="33"/>
      <c r="IE13" s="35">
        <v>1</v>
      </c>
      <c r="IF13" s="35" t="s">
        <v>35</v>
      </c>
      <c r="IG13" s="35" t="s">
        <v>36</v>
      </c>
      <c r="IH13" s="35">
        <v>10</v>
      </c>
      <c r="II13" s="35" t="s">
        <v>37</v>
      </c>
    </row>
    <row r="14" spans="1:243" s="34" customFormat="1" ht="312" customHeight="1">
      <c r="A14" s="19">
        <v>1.01</v>
      </c>
      <c r="B14" s="33" t="s">
        <v>73</v>
      </c>
      <c r="C14" s="21">
        <v>2</v>
      </c>
      <c r="D14" s="67">
        <v>25</v>
      </c>
      <c r="E14" s="23" t="s">
        <v>39</v>
      </c>
      <c r="F14" s="68">
        <v>100</v>
      </c>
      <c r="G14" s="36"/>
      <c r="H14" s="24"/>
      <c r="I14" s="22" t="s">
        <v>40</v>
      </c>
      <c r="J14" s="25">
        <f>IF(I14="Less(-)",-1,1)</f>
        <v>1</v>
      </c>
      <c r="K14" s="26" t="s">
        <v>50</v>
      </c>
      <c r="L14" s="26" t="s">
        <v>7</v>
      </c>
      <c r="M14" s="69"/>
      <c r="N14" s="62"/>
      <c r="O14" s="62"/>
      <c r="P14" s="63"/>
      <c r="Q14" s="62"/>
      <c r="R14" s="62"/>
      <c r="S14" s="64"/>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6">
        <f>total_amount_ba($B$2,$D$2,D14,F14,J14,K14,M14)</f>
        <v>0</v>
      </c>
      <c r="BB14" s="66">
        <f>BA14+SUM(N14:AZ14)</f>
        <v>0</v>
      </c>
      <c r="BC14" s="33" t="str">
        <f>SpellNumber(L14,BB14)</f>
        <v>INR Zero Only</v>
      </c>
      <c r="IE14" s="35"/>
      <c r="IF14" s="35"/>
      <c r="IG14" s="35"/>
      <c r="IH14" s="35"/>
      <c r="II14" s="35"/>
    </row>
    <row r="15" spans="1:243" s="34" customFormat="1" ht="33" customHeight="1">
      <c r="A15" s="37" t="s">
        <v>48</v>
      </c>
      <c r="B15" s="38"/>
      <c r="C15" s="39"/>
      <c r="D15" s="40"/>
      <c r="E15" s="40"/>
      <c r="F15" s="40"/>
      <c r="G15" s="40"/>
      <c r="H15" s="41"/>
      <c r="I15" s="41"/>
      <c r="J15" s="41"/>
      <c r="K15" s="41"/>
      <c r="L15" s="42"/>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70">
        <f>SUM(BA13:BA14)</f>
        <v>0</v>
      </c>
      <c r="BB15" s="70">
        <f>SUM(BB13:BB14)</f>
        <v>0</v>
      </c>
      <c r="BC15" s="33" t="str">
        <f>SpellNumber($E$2,BB15)</f>
        <v>INR Zero Only</v>
      </c>
      <c r="IE15" s="35">
        <v>4</v>
      </c>
      <c r="IF15" s="35" t="s">
        <v>42</v>
      </c>
      <c r="IG15" s="35" t="s">
        <v>47</v>
      </c>
      <c r="IH15" s="35">
        <v>10</v>
      </c>
      <c r="II15" s="35" t="s">
        <v>39</v>
      </c>
    </row>
    <row r="16" spans="1:243" s="53" customFormat="1" ht="39" customHeight="1" hidden="1">
      <c r="A16" s="38" t="s">
        <v>52</v>
      </c>
      <c r="B16" s="44"/>
      <c r="C16" s="45"/>
      <c r="D16" s="46"/>
      <c r="E16" s="47" t="s">
        <v>49</v>
      </c>
      <c r="F16" s="60"/>
      <c r="G16" s="48"/>
      <c r="H16" s="49"/>
      <c r="I16" s="49"/>
      <c r="J16" s="49"/>
      <c r="K16" s="50"/>
      <c r="L16" s="51"/>
      <c r="M16" s="52"/>
      <c r="O16" s="34"/>
      <c r="P16" s="34"/>
      <c r="Q16" s="34"/>
      <c r="R16" s="34"/>
      <c r="S16" s="34"/>
      <c r="BA16" s="58">
        <f>IF(ISBLANK(F16),0,IF(E16="Excess (+)",ROUND(BA15+(BA15*F16),2),IF(E16="Less (-)",ROUND(BA15+(BA15*F16*(-1)),2),0)))</f>
        <v>0</v>
      </c>
      <c r="BB16" s="59">
        <f>ROUND(BA16,0)</f>
        <v>0</v>
      </c>
      <c r="BC16" s="33" t="str">
        <f>SpellNumber(L16,BB16)</f>
        <v> Zero Only</v>
      </c>
      <c r="IE16" s="54"/>
      <c r="IF16" s="54"/>
      <c r="IG16" s="54"/>
      <c r="IH16" s="54"/>
      <c r="II16" s="54"/>
    </row>
    <row r="17" spans="1:243" s="53" customFormat="1" ht="51" customHeight="1">
      <c r="A17" s="37" t="s">
        <v>51</v>
      </c>
      <c r="B17" s="37"/>
      <c r="C17" s="75" t="str">
        <f>SpellNumber($E$2,BB15)</f>
        <v>INR Zero Only</v>
      </c>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7"/>
      <c r="IE17" s="54"/>
      <c r="IF17" s="54"/>
      <c r="IG17" s="54"/>
      <c r="IH17" s="54"/>
      <c r="II17" s="54"/>
    </row>
    <row r="18" spans="3:243" s="14" customFormat="1" ht="15">
      <c r="C18" s="55"/>
      <c r="D18" s="55"/>
      <c r="E18" s="55"/>
      <c r="F18" s="55"/>
      <c r="G18" s="55"/>
      <c r="H18" s="55"/>
      <c r="I18" s="55"/>
      <c r="J18" s="55"/>
      <c r="K18" s="55"/>
      <c r="L18" s="55"/>
      <c r="M18" s="55"/>
      <c r="O18" s="55"/>
      <c r="BA18" s="55"/>
      <c r="BC18" s="55"/>
      <c r="IE18" s="15"/>
      <c r="IF18" s="15"/>
      <c r="IG18" s="15"/>
      <c r="IH18" s="15"/>
      <c r="II18" s="15"/>
    </row>
  </sheetData>
  <sheetProtection password="CEBE" sheet="1"/>
  <mergeCells count="8">
    <mergeCell ref="A9:BC9"/>
    <mergeCell ref="C17:BC17"/>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14">
      <formula1>"Partial Conversion, Full Conversion"</formula1>
    </dataValidation>
  </dataValidations>
  <printOptions/>
  <pageMargins left="0.55" right="0.33" top="0.61" bottom="0.51" header="0.3" footer="0.3"/>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codeName="Sheet15">
    <tabColor theme="4" tint="-0.4999699890613556"/>
  </sheetPr>
  <dimension ref="A1:II19"/>
  <sheetViews>
    <sheetView showGridLines="0" zoomScale="73" zoomScaleNormal="73" zoomScalePageLayoutView="0" workbookViewId="0" topLeftCell="A9">
      <selection activeCell="D14" sqref="D14"/>
    </sheetView>
  </sheetViews>
  <sheetFormatPr defaultColWidth="9.140625" defaultRowHeight="15"/>
  <cols>
    <col min="1" max="1" width="14.57421875" style="55" customWidth="1"/>
    <col min="2" max="2" width="66.8515625" style="55" customWidth="1"/>
    <col min="3" max="3" width="10.140625" style="55" hidden="1" customWidth="1"/>
    <col min="4" max="4" width="14.57421875" style="55" customWidth="1"/>
    <col min="5" max="5" width="11.28125" style="55" customWidth="1"/>
    <col min="6" max="6" width="14.421875" style="55" hidden="1" customWidth="1"/>
    <col min="7" max="7" width="14.140625" style="55" hidden="1" customWidth="1"/>
    <col min="8" max="9" width="12.140625" style="55" hidden="1" customWidth="1"/>
    <col min="10" max="10" width="9.00390625" style="55" hidden="1" customWidth="1"/>
    <col min="11" max="11" width="19.57421875" style="55" hidden="1" customWidth="1"/>
    <col min="12" max="12" width="14.28125" style="55" hidden="1" customWidth="1"/>
    <col min="13" max="13" width="19.00390625" style="55" customWidth="1"/>
    <col min="14" max="14" width="15.28125" style="56" hidden="1" customWidth="1"/>
    <col min="15" max="15" width="14.28125" style="55" hidden="1" customWidth="1"/>
    <col min="16" max="16" width="17.28125" style="55" hidden="1" customWidth="1"/>
    <col min="17" max="17" width="18.421875" style="55" hidden="1" customWidth="1"/>
    <col min="18" max="18" width="17.421875" style="55" hidden="1" customWidth="1"/>
    <col min="19" max="19" width="14.7109375" style="55" hidden="1" customWidth="1"/>
    <col min="20" max="20" width="14.8515625" style="55" hidden="1" customWidth="1"/>
    <col min="21" max="21" width="16.421875" style="55" hidden="1" customWidth="1"/>
    <col min="22" max="22" width="13.00390625" style="55" hidden="1" customWidth="1"/>
    <col min="23" max="51" width="9.140625" style="55" hidden="1" customWidth="1"/>
    <col min="52" max="52" width="10.28125" style="55" hidden="1" customWidth="1"/>
    <col min="53" max="53" width="20.28125" style="55" customWidth="1"/>
    <col min="54" max="54" width="18.8515625" style="55" hidden="1" customWidth="1"/>
    <col min="55" max="55" width="43.57421875" style="55" customWidth="1"/>
    <col min="56" max="238" width="9.140625" style="55" customWidth="1"/>
    <col min="239" max="243" width="9.140625" style="57" customWidth="1"/>
    <col min="244" max="16384" width="9.140625" style="55" customWidth="1"/>
  </cols>
  <sheetData>
    <row r="1" spans="1:243" s="1" customFormat="1" ht="25.5" customHeight="1">
      <c r="A1" s="78" t="str">
        <f>B2&amp;" BoQ"</f>
        <v>Item Rate BoQ</v>
      </c>
      <c r="B1" s="78"/>
      <c r="C1" s="78"/>
      <c r="D1" s="78"/>
      <c r="E1" s="78"/>
      <c r="F1" s="78"/>
      <c r="G1" s="78"/>
      <c r="H1" s="78"/>
      <c r="I1" s="78"/>
      <c r="J1" s="78"/>
      <c r="K1" s="78"/>
      <c r="L1" s="78"/>
      <c r="O1" s="2"/>
      <c r="P1" s="2"/>
      <c r="Q1" s="3"/>
      <c r="IE1" s="3"/>
      <c r="IF1" s="3"/>
      <c r="IG1" s="3"/>
      <c r="IH1" s="3"/>
      <c r="II1" s="3"/>
    </row>
    <row r="2" spans="1:17" s="1" customFormat="1" ht="25.5" customHeight="1" hidden="1">
      <c r="A2" s="4" t="s">
        <v>3</v>
      </c>
      <c r="B2" s="4" t="s">
        <v>4</v>
      </c>
      <c r="C2" s="61" t="s">
        <v>5</v>
      </c>
      <c r="D2" s="61"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9" t="s">
        <v>63</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7"/>
      <c r="IF4" s="7"/>
      <c r="IG4" s="7"/>
      <c r="IH4" s="7"/>
      <c r="II4" s="7"/>
    </row>
    <row r="5" spans="1:243" s="6" customFormat="1" ht="30.75" customHeight="1">
      <c r="A5" s="79" t="s">
        <v>62</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7"/>
      <c r="IF5" s="7"/>
      <c r="IG5" s="7"/>
      <c r="IH5" s="7"/>
      <c r="II5" s="7"/>
    </row>
    <row r="6" spans="1:243" s="6" customFormat="1" ht="30.75" customHeight="1">
      <c r="A6" s="79" t="s">
        <v>64</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7"/>
      <c r="IF6" s="7"/>
      <c r="IG6" s="7"/>
      <c r="IH6" s="7"/>
      <c r="II6" s="7"/>
    </row>
    <row r="7" spans="1:243" s="6" customFormat="1" ht="29.25" customHeight="1" hidden="1">
      <c r="A7" s="80" t="s">
        <v>10</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7"/>
      <c r="IF7" s="7"/>
      <c r="IG7" s="7"/>
      <c r="IH7" s="7"/>
      <c r="II7" s="7"/>
    </row>
    <row r="8" spans="1:243" s="9" customFormat="1" ht="65.25" customHeight="1">
      <c r="A8" s="8" t="s">
        <v>53</v>
      </c>
      <c r="B8" s="8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3"/>
      <c r="IE8" s="10"/>
      <c r="IF8" s="10"/>
      <c r="IG8" s="10"/>
      <c r="IH8" s="10"/>
      <c r="II8" s="10"/>
    </row>
    <row r="9" spans="1:243" s="11" customFormat="1" ht="61.5" customHeight="1">
      <c r="A9" s="72" t="s">
        <v>11</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4"/>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59</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71" t="s">
        <v>58</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4" customFormat="1" ht="18.75" customHeight="1">
      <c r="A13" s="19">
        <v>1</v>
      </c>
      <c r="B13" s="20" t="s">
        <v>56</v>
      </c>
      <c r="C13" s="21">
        <v>1</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1"/>
      <c r="BB13" s="32"/>
      <c r="BC13" s="33"/>
      <c r="IE13" s="35">
        <v>1</v>
      </c>
      <c r="IF13" s="35" t="s">
        <v>35</v>
      </c>
      <c r="IG13" s="35" t="s">
        <v>36</v>
      </c>
      <c r="IH13" s="35">
        <v>10</v>
      </c>
      <c r="II13" s="35" t="s">
        <v>37</v>
      </c>
    </row>
    <row r="14" spans="1:243" s="34" customFormat="1" ht="181.5" customHeight="1">
      <c r="A14" s="19">
        <v>1.01</v>
      </c>
      <c r="B14" s="33" t="s">
        <v>60</v>
      </c>
      <c r="C14" s="21">
        <v>2</v>
      </c>
      <c r="D14" s="67">
        <v>1600</v>
      </c>
      <c r="E14" s="23" t="s">
        <v>57</v>
      </c>
      <c r="F14" s="68">
        <v>100</v>
      </c>
      <c r="G14" s="36"/>
      <c r="H14" s="24"/>
      <c r="I14" s="22" t="s">
        <v>40</v>
      </c>
      <c r="J14" s="25">
        <f>IF(I14="Less(-)",-1,1)</f>
        <v>1</v>
      </c>
      <c r="K14" s="26" t="s">
        <v>50</v>
      </c>
      <c r="L14" s="26" t="s">
        <v>7</v>
      </c>
      <c r="M14" s="69"/>
      <c r="N14" s="62"/>
      <c r="O14" s="62"/>
      <c r="P14" s="63"/>
      <c r="Q14" s="62"/>
      <c r="R14" s="62"/>
      <c r="S14" s="64"/>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6">
        <f>total_amount_ba($B$2,$D$2,D14,F14,J14,K14,M14)</f>
        <v>0</v>
      </c>
      <c r="BB14" s="66">
        <f>BA14+SUM(N14:AZ14)</f>
        <v>0</v>
      </c>
      <c r="BC14" s="33" t="str">
        <f>SpellNumber(L14,BB14)</f>
        <v>INR Zero Only</v>
      </c>
      <c r="IE14" s="35"/>
      <c r="IF14" s="35"/>
      <c r="IG14" s="35"/>
      <c r="IH14" s="35"/>
      <c r="II14" s="35"/>
    </row>
    <row r="15" spans="1:243" s="34" customFormat="1" ht="128.25">
      <c r="A15" s="19">
        <v>1.02</v>
      </c>
      <c r="B15" s="33" t="s">
        <v>61</v>
      </c>
      <c r="C15" s="21">
        <v>3</v>
      </c>
      <c r="D15" s="67">
        <v>60</v>
      </c>
      <c r="E15" s="23" t="s">
        <v>39</v>
      </c>
      <c r="F15" s="68">
        <v>100</v>
      </c>
      <c r="G15" s="36"/>
      <c r="H15" s="24"/>
      <c r="I15" s="22" t="s">
        <v>40</v>
      </c>
      <c r="J15" s="25">
        <f>IF(I15="Less(-)",-1,1)</f>
        <v>1</v>
      </c>
      <c r="K15" s="26" t="s">
        <v>50</v>
      </c>
      <c r="L15" s="26" t="s">
        <v>7</v>
      </c>
      <c r="M15" s="69"/>
      <c r="N15" s="62"/>
      <c r="O15" s="62"/>
      <c r="P15" s="63"/>
      <c r="Q15" s="62"/>
      <c r="R15" s="62"/>
      <c r="S15" s="64"/>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6">
        <f>total_amount_ba($B$2,$D$2,D15,F15,J15,K15,M15)</f>
        <v>0</v>
      </c>
      <c r="BB15" s="66">
        <f>BA15+SUM(N15:AZ15)</f>
        <v>0</v>
      </c>
      <c r="BC15" s="33" t="str">
        <f>SpellNumber(L15,BB15)</f>
        <v>INR Zero Only</v>
      </c>
      <c r="IE15" s="35">
        <v>1.01</v>
      </c>
      <c r="IF15" s="35" t="s">
        <v>41</v>
      </c>
      <c r="IG15" s="35" t="s">
        <v>36</v>
      </c>
      <c r="IH15" s="35">
        <v>123.223</v>
      </c>
      <c r="II15" s="35" t="s">
        <v>39</v>
      </c>
    </row>
    <row r="16" spans="1:243" s="34" customFormat="1" ht="33" customHeight="1">
      <c r="A16" s="37" t="s">
        <v>48</v>
      </c>
      <c r="B16" s="38"/>
      <c r="C16" s="39"/>
      <c r="D16" s="40"/>
      <c r="E16" s="40"/>
      <c r="F16" s="40"/>
      <c r="G16" s="40"/>
      <c r="H16" s="41"/>
      <c r="I16" s="41"/>
      <c r="J16" s="41"/>
      <c r="K16" s="41"/>
      <c r="L16" s="42"/>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70">
        <f>SUM(BA13:BA15)</f>
        <v>0</v>
      </c>
      <c r="BB16" s="70">
        <f>SUM(BB13:BB15)</f>
        <v>0</v>
      </c>
      <c r="BC16" s="33" t="str">
        <f>SpellNumber($E$2,BB16)</f>
        <v>INR Zero Only</v>
      </c>
      <c r="IE16" s="35">
        <v>4</v>
      </c>
      <c r="IF16" s="35" t="s">
        <v>42</v>
      </c>
      <c r="IG16" s="35" t="s">
        <v>47</v>
      </c>
      <c r="IH16" s="35">
        <v>10</v>
      </c>
      <c r="II16" s="35" t="s">
        <v>39</v>
      </c>
    </row>
    <row r="17" spans="1:243" s="53" customFormat="1" ht="39" customHeight="1" hidden="1">
      <c r="A17" s="38" t="s">
        <v>52</v>
      </c>
      <c r="B17" s="44"/>
      <c r="C17" s="45"/>
      <c r="D17" s="46"/>
      <c r="E17" s="47" t="s">
        <v>49</v>
      </c>
      <c r="F17" s="60"/>
      <c r="G17" s="48"/>
      <c r="H17" s="49"/>
      <c r="I17" s="49"/>
      <c r="J17" s="49"/>
      <c r="K17" s="50"/>
      <c r="L17" s="51"/>
      <c r="M17" s="52"/>
      <c r="O17" s="34"/>
      <c r="P17" s="34"/>
      <c r="Q17" s="34"/>
      <c r="R17" s="34"/>
      <c r="S17" s="34"/>
      <c r="BA17" s="58">
        <f>IF(ISBLANK(F17),0,IF(E17="Excess (+)",ROUND(BA16+(BA16*F17),2),IF(E17="Less (-)",ROUND(BA16+(BA16*F17*(-1)),2),0)))</f>
        <v>0</v>
      </c>
      <c r="BB17" s="59">
        <f>ROUND(BA17,0)</f>
        <v>0</v>
      </c>
      <c r="BC17" s="33" t="str">
        <f>SpellNumber(L17,BB17)</f>
        <v> Zero Only</v>
      </c>
      <c r="IE17" s="54"/>
      <c r="IF17" s="54"/>
      <c r="IG17" s="54"/>
      <c r="IH17" s="54"/>
      <c r="II17" s="54"/>
    </row>
    <row r="18" spans="1:243" s="53" customFormat="1" ht="51" customHeight="1">
      <c r="A18" s="37" t="s">
        <v>51</v>
      </c>
      <c r="B18" s="37"/>
      <c r="C18" s="75" t="str">
        <f>SpellNumber($E$2,BB16)</f>
        <v>INR Zero Only</v>
      </c>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7"/>
      <c r="IE18" s="54"/>
      <c r="IF18" s="54"/>
      <c r="IG18" s="54"/>
      <c r="IH18" s="54"/>
      <c r="II18" s="54"/>
    </row>
    <row r="19" spans="3:243" s="14" customFormat="1" ht="15">
      <c r="C19" s="55"/>
      <c r="D19" s="55"/>
      <c r="E19" s="55"/>
      <c r="F19" s="55"/>
      <c r="G19" s="55"/>
      <c r="H19" s="55"/>
      <c r="I19" s="55"/>
      <c r="J19" s="55"/>
      <c r="K19" s="55"/>
      <c r="L19" s="55"/>
      <c r="M19" s="55"/>
      <c r="O19" s="55"/>
      <c r="BA19" s="55"/>
      <c r="BC19" s="55"/>
      <c r="IE19" s="15"/>
      <c r="IF19" s="15"/>
      <c r="IG19" s="15"/>
      <c r="IH19" s="15"/>
      <c r="II19" s="15"/>
    </row>
  </sheetData>
  <sheetProtection password="CEBE" sheet="1"/>
  <mergeCells count="8">
    <mergeCell ref="A9:BC9"/>
    <mergeCell ref="C18:BC18"/>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allowBlank="1" showInputMessage="1" showErrorMessage="1" sqref="K13:K15">
      <formula1>"Partial Conversion, Full Conversion"</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allowBlank="1" showInputMessage="1" showErrorMessage="1" promptTitle="Units" prompt="Please enter Units in text" sqref="E13:E15"/>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allowBlank="1" showInputMessage="1" showErrorMessage="1" promptTitle="Itemcode/Make" prompt="Please enter text" sqref="C13:C15"/>
    <dataValidation type="decimal" allowBlank="1" showInputMessage="1" showErrorMessage="1" errorTitle="Invalid Entry" error="Only Numeric Values are allowed. " sqref="A13:A15">
      <formula1>0</formula1>
      <formula2>999999999999999</formula2>
    </dataValidation>
    <dataValidation type="list" showInputMessage="1" showErrorMessage="1" sqref="I13:I15">
      <formula1>"Excess(+), Less(-)"</formula1>
    </dataValidation>
    <dataValidation allowBlank="1" showInputMessage="1" showErrorMessage="1" promptTitle="Addition / Deduction" prompt="Please Choose the correct One" sqref="J13:J15"/>
    <dataValidation type="list" allowBlank="1" showInputMessage="1" showErrorMessage="1" sqref="L14 L13 L15">
      <formula1>"INR"</formula1>
    </dataValidation>
  </dataValidations>
  <printOptions/>
  <pageMargins left="0.55" right="0.33" top="0.61" bottom="0.51" header="0.3" footer="0.3"/>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codeName="Sheet16">
    <tabColor theme="4" tint="-0.4999699890613556"/>
  </sheetPr>
  <dimension ref="A1:II22"/>
  <sheetViews>
    <sheetView showGridLines="0" zoomScale="73" zoomScaleNormal="73" zoomScalePageLayoutView="0" workbookViewId="0" topLeftCell="A1">
      <selection activeCell="A9" sqref="A9:BC9"/>
    </sheetView>
  </sheetViews>
  <sheetFormatPr defaultColWidth="9.140625" defaultRowHeight="15"/>
  <cols>
    <col min="1" max="1" width="14.57421875" style="55" customWidth="1"/>
    <col min="2" max="2" width="104.57421875" style="55" customWidth="1"/>
    <col min="3" max="3" width="10.140625" style="55" hidden="1" customWidth="1"/>
    <col min="4" max="4" width="14.57421875" style="55" customWidth="1"/>
    <col min="5" max="5" width="11.28125" style="55" customWidth="1"/>
    <col min="6" max="6" width="14.421875" style="55" hidden="1" customWidth="1"/>
    <col min="7" max="7" width="14.140625" style="55" hidden="1" customWidth="1"/>
    <col min="8" max="9" width="12.140625" style="55" hidden="1" customWidth="1"/>
    <col min="10" max="10" width="9.00390625" style="55" hidden="1" customWidth="1"/>
    <col min="11" max="11" width="19.57421875" style="55" hidden="1" customWidth="1"/>
    <col min="12" max="12" width="14.28125" style="55" hidden="1" customWidth="1"/>
    <col min="13" max="13" width="19.00390625" style="55" customWidth="1"/>
    <col min="14" max="14" width="15.28125" style="56" hidden="1" customWidth="1"/>
    <col min="15" max="15" width="14.28125" style="55" hidden="1" customWidth="1"/>
    <col min="16" max="16" width="17.28125" style="55" hidden="1" customWidth="1"/>
    <col min="17" max="17" width="18.421875" style="55" hidden="1" customWidth="1"/>
    <col min="18" max="18" width="17.421875" style="55" hidden="1" customWidth="1"/>
    <col min="19" max="19" width="14.7109375" style="55" hidden="1" customWidth="1"/>
    <col min="20" max="20" width="14.8515625" style="55" hidden="1" customWidth="1"/>
    <col min="21" max="21" width="16.421875" style="55" hidden="1" customWidth="1"/>
    <col min="22" max="22" width="13.00390625" style="55" hidden="1" customWidth="1"/>
    <col min="23" max="51" width="9.140625" style="55" hidden="1" customWidth="1"/>
    <col min="52" max="52" width="10.28125" style="55" hidden="1" customWidth="1"/>
    <col min="53" max="53" width="20.28125" style="55" customWidth="1"/>
    <col min="54" max="54" width="18.8515625" style="55" hidden="1" customWidth="1"/>
    <col min="55" max="55" width="43.57421875" style="55" customWidth="1"/>
    <col min="56" max="238" width="9.140625" style="55" customWidth="1"/>
    <col min="239" max="243" width="9.140625" style="57" customWidth="1"/>
    <col min="244" max="16384" width="9.140625" style="55" customWidth="1"/>
  </cols>
  <sheetData>
    <row r="1" spans="1:243" s="1" customFormat="1" ht="25.5" customHeight="1">
      <c r="A1" s="78" t="str">
        <f>B2&amp;" BoQ"</f>
        <v>Item Rate BoQ</v>
      </c>
      <c r="B1" s="78"/>
      <c r="C1" s="78"/>
      <c r="D1" s="78"/>
      <c r="E1" s="78"/>
      <c r="F1" s="78"/>
      <c r="G1" s="78"/>
      <c r="H1" s="78"/>
      <c r="I1" s="78"/>
      <c r="J1" s="78"/>
      <c r="K1" s="78"/>
      <c r="L1" s="78"/>
      <c r="O1" s="2"/>
      <c r="P1" s="2"/>
      <c r="Q1" s="3"/>
      <c r="IE1" s="3"/>
      <c r="IF1" s="3"/>
      <c r="IG1" s="3"/>
      <c r="IH1" s="3"/>
      <c r="II1" s="3"/>
    </row>
    <row r="2" spans="1:17" s="1" customFormat="1" ht="25.5" customHeight="1" hidden="1">
      <c r="A2" s="4" t="s">
        <v>3</v>
      </c>
      <c r="B2" s="4" t="s">
        <v>4</v>
      </c>
      <c r="C2" s="61" t="s">
        <v>5</v>
      </c>
      <c r="D2" s="61"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9" t="s">
        <v>63</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7"/>
      <c r="IF4" s="7"/>
      <c r="IG4" s="7"/>
      <c r="IH4" s="7"/>
      <c r="II4" s="7"/>
    </row>
    <row r="5" spans="1:243" s="6" customFormat="1" ht="30.75" customHeight="1">
      <c r="A5" s="79" t="s">
        <v>65</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7"/>
      <c r="IF5" s="7"/>
      <c r="IG5" s="7"/>
      <c r="IH5" s="7"/>
      <c r="II5" s="7"/>
    </row>
    <row r="6" spans="1:243" s="6" customFormat="1" ht="30.75" customHeight="1">
      <c r="A6" s="79" t="s">
        <v>64</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7"/>
      <c r="IF6" s="7"/>
      <c r="IG6" s="7"/>
      <c r="IH6" s="7"/>
      <c r="II6" s="7"/>
    </row>
    <row r="7" spans="1:243" s="6" customFormat="1" ht="29.25" customHeight="1" hidden="1">
      <c r="A7" s="80" t="s">
        <v>10</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7"/>
      <c r="IF7" s="7"/>
      <c r="IG7" s="7"/>
      <c r="IH7" s="7"/>
      <c r="II7" s="7"/>
    </row>
    <row r="8" spans="1:243" s="9" customFormat="1" ht="65.25" customHeight="1">
      <c r="A8" s="8" t="s">
        <v>53</v>
      </c>
      <c r="B8" s="8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3"/>
      <c r="IE8" s="10"/>
      <c r="IF8" s="10"/>
      <c r="IG8" s="10"/>
      <c r="IH8" s="10"/>
      <c r="II8" s="10"/>
    </row>
    <row r="9" spans="1:243" s="11" customFormat="1" ht="61.5" customHeight="1">
      <c r="A9" s="72" t="s">
        <v>11</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4"/>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71</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71" t="s">
        <v>58</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4" customFormat="1" ht="18.75" customHeight="1">
      <c r="A13" s="19">
        <v>1</v>
      </c>
      <c r="B13" s="20" t="s">
        <v>55</v>
      </c>
      <c r="C13" s="21">
        <v>1</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1"/>
      <c r="BB13" s="32"/>
      <c r="BC13" s="33"/>
      <c r="IE13" s="35">
        <v>1</v>
      </c>
      <c r="IF13" s="35" t="s">
        <v>35</v>
      </c>
      <c r="IG13" s="35" t="s">
        <v>36</v>
      </c>
      <c r="IH13" s="35">
        <v>10</v>
      </c>
      <c r="II13" s="35" t="s">
        <v>37</v>
      </c>
    </row>
    <row r="14" spans="1:243" s="34" customFormat="1" ht="18.75" customHeight="1">
      <c r="A14" s="19">
        <v>1.01</v>
      </c>
      <c r="B14" s="33" t="s">
        <v>66</v>
      </c>
      <c r="C14" s="21">
        <v>2</v>
      </c>
      <c r="D14" s="67">
        <v>1</v>
      </c>
      <c r="E14" s="23" t="s">
        <v>39</v>
      </c>
      <c r="F14" s="68">
        <v>100</v>
      </c>
      <c r="G14" s="36"/>
      <c r="H14" s="24"/>
      <c r="I14" s="22" t="s">
        <v>40</v>
      </c>
      <c r="J14" s="25">
        <f>IF(I14="Less(-)",-1,1)</f>
        <v>1</v>
      </c>
      <c r="K14" s="26" t="s">
        <v>50</v>
      </c>
      <c r="L14" s="26" t="s">
        <v>7</v>
      </c>
      <c r="M14" s="69"/>
      <c r="N14" s="62"/>
      <c r="O14" s="62"/>
      <c r="P14" s="63"/>
      <c r="Q14" s="62"/>
      <c r="R14" s="62"/>
      <c r="S14" s="64"/>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6">
        <f>total_amount_ba($B$2,$D$2,D14,F14,J14,K14,M14)</f>
        <v>0</v>
      </c>
      <c r="BB14" s="66">
        <f>BA14+SUM(N14:AZ14)</f>
        <v>0</v>
      </c>
      <c r="BC14" s="33" t="str">
        <f>SpellNumber(L14,BB14)</f>
        <v>INR Zero Only</v>
      </c>
      <c r="IE14" s="35">
        <v>1.01</v>
      </c>
      <c r="IF14" s="35" t="s">
        <v>41</v>
      </c>
      <c r="IG14" s="35" t="s">
        <v>36</v>
      </c>
      <c r="IH14" s="35">
        <v>123.223</v>
      </c>
      <c r="II14" s="35" t="s">
        <v>39</v>
      </c>
    </row>
    <row r="15" spans="1:243" s="34" customFormat="1" ht="18.75" customHeight="1">
      <c r="A15" s="19">
        <v>1.02</v>
      </c>
      <c r="B15" s="33" t="s">
        <v>69</v>
      </c>
      <c r="C15" s="21">
        <v>3</v>
      </c>
      <c r="D15" s="67">
        <v>1</v>
      </c>
      <c r="E15" s="23" t="s">
        <v>39</v>
      </c>
      <c r="F15" s="68">
        <v>100</v>
      </c>
      <c r="G15" s="36"/>
      <c r="H15" s="36"/>
      <c r="I15" s="22" t="s">
        <v>40</v>
      </c>
      <c r="J15" s="25">
        <f>IF(I15="Less(-)",-1,1)</f>
        <v>1</v>
      </c>
      <c r="K15" s="26" t="s">
        <v>50</v>
      </c>
      <c r="L15" s="26" t="s">
        <v>7</v>
      </c>
      <c r="M15" s="69"/>
      <c r="N15" s="62"/>
      <c r="O15" s="62"/>
      <c r="P15" s="63"/>
      <c r="Q15" s="62"/>
      <c r="R15" s="62"/>
      <c r="S15" s="64"/>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6">
        <f>total_amount_ba($B$2,$D$2,D15,F15,J15,K15,M15)</f>
        <v>0</v>
      </c>
      <c r="BB15" s="66">
        <f>BA15+SUM(N15:AZ15)</f>
        <v>0</v>
      </c>
      <c r="BC15" s="33" t="str">
        <f>SpellNumber(L15,BB15)</f>
        <v>INR Zero Only</v>
      </c>
      <c r="IE15" s="35">
        <v>1.02</v>
      </c>
      <c r="IF15" s="35" t="s">
        <v>42</v>
      </c>
      <c r="IG15" s="35" t="s">
        <v>43</v>
      </c>
      <c r="IH15" s="35">
        <v>213</v>
      </c>
      <c r="II15" s="35" t="s">
        <v>39</v>
      </c>
    </row>
    <row r="16" spans="1:243" s="34" customFormat="1" ht="18.75" customHeight="1">
      <c r="A16" s="19">
        <v>1.03</v>
      </c>
      <c r="B16" s="33" t="s">
        <v>67</v>
      </c>
      <c r="C16" s="21">
        <v>4</v>
      </c>
      <c r="D16" s="67">
        <v>1</v>
      </c>
      <c r="E16" s="23" t="s">
        <v>39</v>
      </c>
      <c r="F16" s="68">
        <v>10</v>
      </c>
      <c r="G16" s="36"/>
      <c r="H16" s="36"/>
      <c r="I16" s="22" t="s">
        <v>40</v>
      </c>
      <c r="J16" s="25">
        <f>IF(I16="Less(-)",-1,1)</f>
        <v>1</v>
      </c>
      <c r="K16" s="26" t="s">
        <v>50</v>
      </c>
      <c r="L16" s="26" t="s">
        <v>7</v>
      </c>
      <c r="M16" s="69"/>
      <c r="N16" s="62"/>
      <c r="O16" s="62"/>
      <c r="P16" s="63"/>
      <c r="Q16" s="62"/>
      <c r="R16" s="62"/>
      <c r="S16" s="64"/>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6">
        <f>total_amount_ba($B$2,$D$2,D16,F16,J16,K16,M16)</f>
        <v>0</v>
      </c>
      <c r="BB16" s="66">
        <f>BA16+SUM(N16:AZ16)</f>
        <v>0</v>
      </c>
      <c r="BC16" s="33" t="str">
        <f>SpellNumber(L16,BB16)</f>
        <v>INR Zero Only</v>
      </c>
      <c r="IE16" s="35">
        <v>2</v>
      </c>
      <c r="IF16" s="35" t="s">
        <v>35</v>
      </c>
      <c r="IG16" s="35" t="s">
        <v>44</v>
      </c>
      <c r="IH16" s="35">
        <v>10</v>
      </c>
      <c r="II16" s="35" t="s">
        <v>39</v>
      </c>
    </row>
    <row r="17" spans="1:243" s="34" customFormat="1" ht="18.75" customHeight="1">
      <c r="A17" s="19">
        <v>1.04</v>
      </c>
      <c r="B17" s="33" t="s">
        <v>68</v>
      </c>
      <c r="C17" s="21">
        <v>5</v>
      </c>
      <c r="D17" s="67">
        <v>1</v>
      </c>
      <c r="E17" s="23" t="s">
        <v>39</v>
      </c>
      <c r="F17" s="68">
        <v>10</v>
      </c>
      <c r="G17" s="36"/>
      <c r="H17" s="36"/>
      <c r="I17" s="22" t="s">
        <v>40</v>
      </c>
      <c r="J17" s="25">
        <f>IF(I17="Less(-)",-1,1)</f>
        <v>1</v>
      </c>
      <c r="K17" s="26" t="s">
        <v>50</v>
      </c>
      <c r="L17" s="26" t="s">
        <v>7</v>
      </c>
      <c r="M17" s="69"/>
      <c r="N17" s="62"/>
      <c r="O17" s="62"/>
      <c r="P17" s="63"/>
      <c r="Q17" s="62"/>
      <c r="R17" s="62"/>
      <c r="S17" s="64"/>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6">
        <f>total_amount_ba($B$2,$D$2,D17,F17,J17,K17,M17)</f>
        <v>0</v>
      </c>
      <c r="BB17" s="66">
        <f>BA17+SUM(N17:AZ17)</f>
        <v>0</v>
      </c>
      <c r="BC17" s="33" t="str">
        <f>SpellNumber(L17,BB17)</f>
        <v>INR Zero Only</v>
      </c>
      <c r="IE17" s="35">
        <v>3</v>
      </c>
      <c r="IF17" s="35" t="s">
        <v>45</v>
      </c>
      <c r="IG17" s="35" t="s">
        <v>46</v>
      </c>
      <c r="IH17" s="35">
        <v>10</v>
      </c>
      <c r="II17" s="35" t="s">
        <v>39</v>
      </c>
    </row>
    <row r="18" spans="1:243" s="34" customFormat="1" ht="18.75" customHeight="1">
      <c r="A18" s="19">
        <v>1.05</v>
      </c>
      <c r="B18" s="33" t="s">
        <v>70</v>
      </c>
      <c r="C18" s="21">
        <v>6</v>
      </c>
      <c r="D18" s="67">
        <v>1</v>
      </c>
      <c r="E18" s="23" t="s">
        <v>39</v>
      </c>
      <c r="F18" s="68">
        <v>10</v>
      </c>
      <c r="G18" s="36"/>
      <c r="H18" s="36"/>
      <c r="I18" s="22" t="s">
        <v>40</v>
      </c>
      <c r="J18" s="25">
        <f>IF(I18="Less(-)",-1,1)</f>
        <v>1</v>
      </c>
      <c r="K18" s="26" t="s">
        <v>50</v>
      </c>
      <c r="L18" s="26" t="s">
        <v>7</v>
      </c>
      <c r="M18" s="69"/>
      <c r="N18" s="62"/>
      <c r="O18" s="62"/>
      <c r="P18" s="63"/>
      <c r="Q18" s="62"/>
      <c r="R18" s="62"/>
      <c r="S18" s="64"/>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6">
        <f>total_amount_ba($B$2,$D$2,D18,F18,J18,K18,M18)</f>
        <v>0</v>
      </c>
      <c r="BB18" s="66">
        <f>BA18+SUM(N18:AZ18)</f>
        <v>0</v>
      </c>
      <c r="BC18" s="33" t="str">
        <f>SpellNumber(L18,BB18)</f>
        <v>INR Zero Only</v>
      </c>
      <c r="IE18" s="35">
        <v>1.01</v>
      </c>
      <c r="IF18" s="35" t="s">
        <v>41</v>
      </c>
      <c r="IG18" s="35" t="s">
        <v>36</v>
      </c>
      <c r="IH18" s="35">
        <v>123.223</v>
      </c>
      <c r="II18" s="35" t="s">
        <v>39</v>
      </c>
    </row>
    <row r="19" spans="1:243" s="34" customFormat="1" ht="33" customHeight="1">
      <c r="A19" s="37" t="s">
        <v>48</v>
      </c>
      <c r="B19" s="38"/>
      <c r="C19" s="39"/>
      <c r="D19" s="40"/>
      <c r="E19" s="40"/>
      <c r="F19" s="40"/>
      <c r="G19" s="40"/>
      <c r="H19" s="41"/>
      <c r="I19" s="41"/>
      <c r="J19" s="41"/>
      <c r="K19" s="41"/>
      <c r="L19" s="42"/>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70">
        <f>SUM(BA13:BA18)</f>
        <v>0</v>
      </c>
      <c r="BB19" s="70">
        <f>SUM(BB13:BB18)</f>
        <v>0</v>
      </c>
      <c r="BC19" s="33" t="str">
        <f>SpellNumber($E$2,BB19)</f>
        <v>INR Zero Only</v>
      </c>
      <c r="IE19" s="35">
        <v>4</v>
      </c>
      <c r="IF19" s="35" t="s">
        <v>42</v>
      </c>
      <c r="IG19" s="35" t="s">
        <v>47</v>
      </c>
      <c r="IH19" s="35">
        <v>10</v>
      </c>
      <c r="II19" s="35" t="s">
        <v>39</v>
      </c>
    </row>
    <row r="20" spans="1:243" s="53" customFormat="1" ht="39" customHeight="1" hidden="1">
      <c r="A20" s="38" t="s">
        <v>52</v>
      </c>
      <c r="B20" s="44"/>
      <c r="C20" s="45"/>
      <c r="D20" s="46"/>
      <c r="E20" s="47" t="s">
        <v>49</v>
      </c>
      <c r="F20" s="60"/>
      <c r="G20" s="48"/>
      <c r="H20" s="49"/>
      <c r="I20" s="49"/>
      <c r="J20" s="49"/>
      <c r="K20" s="50"/>
      <c r="L20" s="51"/>
      <c r="M20" s="52"/>
      <c r="O20" s="34"/>
      <c r="P20" s="34"/>
      <c r="Q20" s="34"/>
      <c r="R20" s="34"/>
      <c r="S20" s="34"/>
      <c r="BA20" s="58">
        <f>IF(ISBLANK(F20),0,IF(E20="Excess (+)",ROUND(BA19+(BA19*F20),2),IF(E20="Less (-)",ROUND(BA19+(BA19*F20*(-1)),2),0)))</f>
        <v>0</v>
      </c>
      <c r="BB20" s="59">
        <f>ROUND(BA20,0)</f>
        <v>0</v>
      </c>
      <c r="BC20" s="33" t="str">
        <f>SpellNumber(L20,BB20)</f>
        <v> Zero Only</v>
      </c>
      <c r="IE20" s="54"/>
      <c r="IF20" s="54"/>
      <c r="IG20" s="54"/>
      <c r="IH20" s="54"/>
      <c r="II20" s="54"/>
    </row>
    <row r="21" spans="1:243" s="53" customFormat="1" ht="51" customHeight="1">
      <c r="A21" s="37" t="s">
        <v>51</v>
      </c>
      <c r="B21" s="37"/>
      <c r="C21" s="75" t="str">
        <f>SpellNumber($E$2,BB19)</f>
        <v>INR Zero Only</v>
      </c>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7"/>
      <c r="IE21" s="54"/>
      <c r="IF21" s="54"/>
      <c r="IG21" s="54"/>
      <c r="IH21" s="54"/>
      <c r="II21" s="54"/>
    </row>
    <row r="22" spans="3:243" s="14" customFormat="1" ht="15">
      <c r="C22" s="55"/>
      <c r="D22" s="55"/>
      <c r="E22" s="55"/>
      <c r="F22" s="55"/>
      <c r="G22" s="55"/>
      <c r="H22" s="55"/>
      <c r="I22" s="55"/>
      <c r="J22" s="55"/>
      <c r="K22" s="55"/>
      <c r="L22" s="55"/>
      <c r="M22" s="55"/>
      <c r="O22" s="55"/>
      <c r="BA22" s="55"/>
      <c r="BC22" s="55"/>
      <c r="IE22" s="15"/>
      <c r="IF22" s="15"/>
      <c r="IG22" s="15"/>
      <c r="IH22" s="15"/>
      <c r="II22" s="15"/>
    </row>
  </sheetData>
  <sheetProtection password="CEBE" sheet="1"/>
  <mergeCells count="8">
    <mergeCell ref="A9:BC9"/>
    <mergeCell ref="C21:BC21"/>
    <mergeCell ref="A1:L1"/>
    <mergeCell ref="A4:BC4"/>
    <mergeCell ref="A5:BC5"/>
    <mergeCell ref="A6:BC6"/>
    <mergeCell ref="A7:BC7"/>
    <mergeCell ref="B8:BC8"/>
  </mergeCells>
  <dataValidations count="21">
    <dataValidation type="list" allowBlank="1" showInputMessage="1" showErrorMessage="1" sqref="K13:K18">
      <formula1>"Partial Conversion, Full Conversion"</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18 D13:D18">
      <formula1>0</formula1>
      <formula2>999999999999999</formula2>
    </dataValidation>
    <dataValidation allowBlank="1" showInputMessage="1" showErrorMessage="1" promptTitle="Units" prompt="Please enter Units in text" sqref="E13:E18"/>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allowBlank="1" showInputMessage="1" showErrorMessage="1" promptTitle="Itemcode/Make" prompt="Please enter text" sqref="C13:C18"/>
    <dataValidation type="decimal" allowBlank="1" showInputMessage="1" showErrorMessage="1" errorTitle="Invalid Entry" error="Only Numeric Values are allowed. " sqref="A13:A18">
      <formula1>0</formula1>
      <formula2>999999999999999</formula2>
    </dataValidation>
    <dataValidation type="list" showInputMessage="1" showErrorMessage="1" sqref="I13:I18">
      <formula1>"Excess(+), Less(-)"</formula1>
    </dataValidation>
    <dataValidation allowBlank="1" showInputMessage="1" showErrorMessage="1" promptTitle="Addition / Deduction" prompt="Please Choose the correct One" sqref="J13:J18"/>
    <dataValidation type="list" allowBlank="1" showInputMessage="1" showErrorMessage="1" sqref="L14 L15 L16 L17 L13 L18">
      <formula1>"INR"</formula1>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0">
      <formula1>IF(E20&lt;&gt;"Select",0,-1)</formula1>
      <formula2>IF(E20&lt;&gt;"Select",99.99,-1)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0">
      <formula1>0</formula1>
      <formula2>IF(E20&lt;&gt;"Select",99.9,0)</formula2>
    </dataValidation>
    <dataValidation type="list" showInputMessage="1" showErrorMessage="1" promptTitle="Less or Excess" prompt="Please select either LESS  ( - )  or  EXCESS  ( + )" errorTitle="Please enter valid values only" error="Please select either LESS ( - ) or  EXCESS  ( + )" sqref="E20">
      <formula1>IF(ISBLANK(F20),$A$3:$C$3,$B$3:$C$3)</formula1>
    </dataValidation>
    <dataValidation type="list" showInputMessage="1" showErrorMessage="1" promptTitle="Option C1 or D1" prompt="Please select the Option C1 or Option D1" errorTitle="Please enter valid values only" error="Please select the Option C1 or Option D1" sqref="D20">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s>
  <printOptions/>
  <pageMargins left="0.55" right="0.33" top="0.61" bottom="0.51"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250 G1</cp:lastModifiedBy>
  <cp:lastPrinted>2014-12-11T06:40:55Z</cp:lastPrinted>
  <dcterms:created xsi:type="dcterms:W3CDTF">2009-01-30T06:42:42Z</dcterms:created>
  <dcterms:modified xsi:type="dcterms:W3CDTF">2017-05-27T11:43:16Z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