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'BoQ1'!$A$1:$BC$298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<sst xmlns="http://schemas.openxmlformats.org/spreadsheetml/2006/main" count="1715" uniqueCount="567">
  <si>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</si>
  <si>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</si>
  <si>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</si>
  <si>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</si>
  <si>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</si>
  <si>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</si>
  <si>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</si>
  <si>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</si>
  <si>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</si>
  <si>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</si>
  <si>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</si>
  <si>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</si>
  <si>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</si>
  <si>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</si>
  <si>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</si>
  <si>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</si>
  <si>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</si>
  <si>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</si>
  <si>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</si>
  <si>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</si>
  <si>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</si>
  <si>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</si>
  <si>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</si>
  <si>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</si>
  <si>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</si>
  <si>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</si>
  <si>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</si>
  <si>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</si>
  <si>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</si>
  <si>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</si>
  <si>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</si>
  <si>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</si>
  <si>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</si>
  <si>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</si>
  <si>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</si>
  <si>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</si>
  <si>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BI01010001010000000000000515BI0100001113</t>
  </si>
  <si>
    <t>Nos</t>
  </si>
  <si>
    <t>Excess(+)</t>
  </si>
  <si>
    <t>Supplying, Conveying and fixing spls. Including eart</t>
  </si>
  <si>
    <t>BI01010001010000000000000515BI0100001114</t>
  </si>
  <si>
    <t>Construction of chamber for 100mm sluice plates</t>
  </si>
  <si>
    <t>BI01010001010000000000000515BI0100001115</t>
  </si>
  <si>
    <t>BI01010001010000000000000515BI0100001116</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</si>
  <si>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</si>
  <si>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</si>
  <si>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</si>
  <si>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</si>
  <si>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</si>
  <si>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</si>
  <si>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</si>
  <si>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</si>
  <si>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</si>
  <si>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</si>
  <si>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</si>
  <si>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</si>
  <si>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</si>
  <si>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</si>
  <si>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</si>
  <si>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</si>
  <si>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</si>
  <si>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</si>
  <si>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</si>
  <si>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</si>
  <si>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</si>
  <si>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</si>
  <si>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Tender Inviting Authority: Bhubaneswar Smart City Limited</t>
  </si>
  <si>
    <t>Providing and applying of pre construction Antitermite treatment specification and the holes should be pluged with filling materials including cost of all materials, labour charges, conveyance and all taxes, hire charges of machinaries etc. complete as per direction of Engineer-in-charge.</t>
  </si>
  <si>
    <t>Supplying and filling in foundation trenches and plinth with sand well watered and rammed in layers not exceeding 23cm in depth with all lead and lift including cost, conveyance, royalties, taxes of the material, cost of all labour, T&amp;P etc., required for the work complete in all respect as directed by the Engineer-in-Charge.</t>
  </si>
  <si>
    <t xml:space="preserve">Rigid and smooth Steel centering and shuttering at all heights for raft, column,beam, lintel, chajja, stair case, plinth beam and ramp etc.,  works using required nos of vertical and horizontal supports of scaffolding with joists, N.G. rails and channels and steel shutering plates including welding, bolting,cost, conveyance, royalty and all other taxes of all materials and cost of scaffolding gangway etc.including cost of conveyance of dismantling and disposing debris clear of work site complete to receive reinforcement grills and concrete as per requirement as directed by Engineer-in-Charge </t>
  </si>
  <si>
    <t>Ground Floor</t>
  </si>
  <si>
    <t xml:space="preserve">For 1st Floor </t>
  </si>
  <si>
    <t>For 2nd Floor</t>
  </si>
  <si>
    <t xml:space="preserve">For 3rd Floor </t>
  </si>
  <si>
    <t xml:space="preserve">For Roof slab </t>
  </si>
  <si>
    <t xml:space="preserve">For Mumty Roof slab </t>
  </si>
  <si>
    <t>For Foundation to Plinth beam</t>
  </si>
  <si>
    <t>For 1st Floor</t>
  </si>
  <si>
    <t>For 3rd Floor</t>
  </si>
  <si>
    <t>For Mumty</t>
  </si>
  <si>
    <t>Ground Floor to 1st Floor</t>
  </si>
  <si>
    <t>For 1st Floor to 2nd Floor</t>
  </si>
  <si>
    <t>For 2nd Floor to 3rd Floor</t>
  </si>
  <si>
    <t xml:space="preserve">For 3rd Floor to Mumty </t>
  </si>
  <si>
    <t xml:space="preserve">Finishing plastered surfaces of walls with Cement based Putty &amp; making smooth to receive painting including cost of Putty as per requirement as directed by Engineer-in-Charge </t>
  </si>
  <si>
    <t>Supply, Fitting and fixing of ceramic tiles of approved make conforming to IS: 13755 laid on 20mm thick cement mortar (1:4) (1 cement :4 Course sand) and filling joints with white cement of approved quality including cost, conveyance, taxes, cost of all labour etc., complete.</t>
  </si>
  <si>
    <t>Ceramic Tile in Floors</t>
  </si>
  <si>
    <t>Ceramic Tile in Dado</t>
  </si>
  <si>
    <t>Supplying, fitting &amp; fixing in all floors of M.S. grills, grill gates, M.S. gates, garage door, collapsible gates with top and bottom rails, steel windows, critical frames for windows, stair case and parapet railing made out of M.S Square bar/ flat including stair case hand railing with 40mm. dia G.I.pipe etc. including painting two coats over a coat of redoxide primer as per approved drawing and design  with cost of all materials &amp; labour, taxes, labour cess, T&amp;P, sundries etc. complete in all respect as per specification &amp; approved drawing/ as per direction of Engineer-in-Charge.</t>
  </si>
  <si>
    <t>Supplying, fitting of Iron chowkath M.S Shutter with frame with M.S angle frame of 35 x 35x 6mm and shutter section of 30 x 30 x 5mm M.S angle with welding of 25 x 6mm flat and welding of 16 gauge C.R sheet with arrangement of clamp, fitting of 3 nos of 4" hinges, 1 no. of 2" hinges and 300mm x 16mm M.S aldrop with 8" tower bolt including cost, conveyance, taxes of all materials, labour, T &amp; P etc., required for the complete in all respect with approved drawing of doors &amp; windows/ as per direction of Engineer-In-Charge.</t>
  </si>
  <si>
    <t>a) For Doors &amp; Windows</t>
  </si>
  <si>
    <t>Supplying, fitting &amp; fixing of 4mm thick plain glass including cost of all materials, labour, T  &amp; P etc., complete as per directed by Engineer - in- Charge.</t>
  </si>
  <si>
    <t>Supplying and fixing W.I clamps 33cm to 38cm long of 35mm x 5mm size for doors and windows and ventilators including fixing in cement concrete (1:3:6) with 12mm, to 20mm hard stone chips or in cement mortar (1:3) including cost of all materials.</t>
  </si>
  <si>
    <t>Construction of granular sub-base providing close coarse grade granular sub-base material as per table -100-1, spreading in uniform layers with motor grader not exceeding 225mm thick on prepared surface, mixing by mix in place method with rotavator at OMC, and compacting with vibratory roller to achieve the desired density complete as per clause 401 of MOSRT&amp;H pecifications for Road &amp; Bridges work (Latest Revision) and as per direction of Engineer-in-Charge</t>
  </si>
  <si>
    <t>Providing and laying factory made chamfered edge Cement Concrete paver blocks of required strength, thickness &amp; size/shape, made by table vibratory method , to attain superior smooth finish using PU or equivalent moulds, laid in required Grey colour &amp; pattern over 50mm thick compacted bed of coarse sand, compacting and proper embedding / 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 all complete as per manufacturer’s specifications &amp; direction of Engineer -in-Charge:</t>
  </si>
  <si>
    <t>Supplying, fitting and fixing of Stainless Steel of 304 grade in hand railing using 50mm dia of 2mm thick circular pipe with Balustrade of size 32mm x 32mm x2 mm @ 0.90 mtr. c/c and stainless square pipe bracing of size 32mm x 32mm x 2mm in 3 rows in stair case as per approved design and specification, buffing, polishing etc with cost, conveyance , taxes of all materials, labour, T &amp; P etc.required for the work complete as directed by the Enginee-in-Charge</t>
  </si>
  <si>
    <t>Fitting &amp; fixing of PVC Doors for Bathrooms/wcs including the cost of Doors as per direction of Engineer- in-Charge.</t>
  </si>
  <si>
    <t>Supplying, fitting and fixing in position 10cm. Dia P.V.C rain water down pipes of approved quality and length on roof slab in all floors at all heights with necessary bends, shoes, head etc., including cost, conveyance and taxes of all materials, cost of all labour, sundries and T&amp;P etc., required for the work complete as directed by the Enginee-in-Charge</t>
  </si>
  <si>
    <t>Cum.</t>
  </si>
  <si>
    <t>Sqm.</t>
  </si>
  <si>
    <t>Cum</t>
  </si>
  <si>
    <t>Qntl.</t>
  </si>
  <si>
    <t>Kgs</t>
  </si>
  <si>
    <t>Nos.</t>
  </si>
  <si>
    <t>Sqm</t>
  </si>
  <si>
    <t>Sft</t>
  </si>
  <si>
    <t>Rmts.</t>
  </si>
  <si>
    <t xml:space="preserve">Recessed wiring to light point / Exhaust Fan Point/ outer flood light point with 1.5 sq mm FR PVC insulated ,single core multistand copper conductor of ISI mark in 20 mm dia non-metalic PVC flexible conduit with 5 Amp , 250 V, ISI marked Modular  switch  and  ISI Marked ceiling rose mounted on MS box having front bakelite cover of suitable size,  with 1.0 sq mm FR PVC insulated single core multistrand copper conductor and earth wire including all accessories and connection as per direction of engineer in charge ( Make of wire = Finollex  / L &amp; T / Anchor / Havels / V-Guard) (deducting the cost of S/F of 100 x 100 x 60mm M.S.Box with bakelite cover - 1 no) </t>
  </si>
  <si>
    <t xml:space="preserve"> -do-…..Group A ( As per Analysis Enclosed) </t>
  </si>
  <si>
    <t xml:space="preserve"> -do- .... Group B (As per Analysis Enclosed )  </t>
  </si>
  <si>
    <t xml:space="preserve">  -do-  ... Group C (As per Analysis Enclosed) </t>
  </si>
  <si>
    <t xml:space="preserve">Recessed wiring to Ceiling Fan Point  with 1.5 sq mm FR PVC insulated ,single core multistand copper conductor of ISI mark in 20 mm dia non-metalic PVC flexible conduit with 5 Amp , 250 V, ISI marked Modular  switch  and  ISI Marked ceiling rose mounted on MS box having front bakelite cover of suitable size,  with 1.0 sq mm FR PVC insulated single core multistrand copper conductor and earth wire including all accessories and connection as per direction of engineer in charge ( Make of wire = Finollex  / L &amp; T / Anchor / Havels / V-Guard) (deducting the cost of S/F of 100 x 100 x 60mm M.S.Box with bakelite cover - 1 no) </t>
  </si>
  <si>
    <t xml:space="preserve">S/F of modular G.I. box with modular base and reinforeced fibre glass cover (Havels module no. ACMPGCLV series) </t>
  </si>
  <si>
    <t xml:space="preserve"> -do- 2 module ( Analysis enclosed)</t>
  </si>
  <si>
    <t xml:space="preserve"> -do- 3 module ( Analysis enclosed)</t>
  </si>
  <si>
    <t xml:space="preserve"> -do- 4 module ( Analysis enclosed)</t>
  </si>
  <si>
    <t xml:space="preserve"> -do- 6 module ( Analysis enclosed)</t>
  </si>
  <si>
    <t xml:space="preserve"> -do- 8 module ( Analysis enclosed)</t>
  </si>
  <si>
    <t xml:space="preserve"> -do- 12 module ( Analysis enclosed)</t>
  </si>
  <si>
    <t>S/F of 10A modular switch on existing baod ( Analysis enclosed)</t>
  </si>
  <si>
    <t>S/F of 6A modular socket on existing baod ( Analysis enclosed)</t>
  </si>
  <si>
    <t>S/F of 25A modular switch on existing baod ( Analysis enclosed)</t>
  </si>
  <si>
    <t>S/F of 25A 3pin modular socket on existing baod ( Analysis enclosed)</t>
  </si>
  <si>
    <t>S/F of modular blank Plate on existing baod ( Analysis enclosed)</t>
  </si>
  <si>
    <t>S/F of 400mm HS Wall Mounting Fan ( Analysis enclosed)</t>
  </si>
  <si>
    <t xml:space="preserve">S/Fof 'B' series SP MCB of 5 to 32 Amp rating 240Volt "B" series MCB for lighting and other loads in the existing MCB Distribution board ISI marked complete with connection, testing and commissioning etc. as required single pole (Analysis enclosed) </t>
  </si>
  <si>
    <t xml:space="preserve">S/F of following way single pole and neutral, sheet steel MCB DISTRIBUTION BOARD 250v on surface /recess complete with tinned copper bus bar, neutral bar, earth bar, din bar ,detachable gland plate, interconnections, phosphatized and powder painted including earthing etc. as required (But without MCB/RCCB/Isolater)                                                                                </t>
  </si>
  <si>
    <t>.. do-  3 Way double door ( 2.3.5 )</t>
  </si>
  <si>
    <t>.. do-  4 Way double door ( 2.3.5 )</t>
  </si>
  <si>
    <t>Earthing with G.I. earth plate 600mmx600mmx6mm thick  including accesssories and providing masonary enclosure with cover plate having locking arrangement and watering pipe with charcoal and salt as required(3.4+ 3.6)</t>
  </si>
  <si>
    <t>Supply and laying 8 SWG copper in recessed for loop earthing as required ( 3.18)</t>
  </si>
  <si>
    <t xml:space="preserve"> -do- 2x1.5sqmm +1x1.5sqmm ( 1.8.1 ) </t>
  </si>
  <si>
    <t xml:space="preserve"> -do- 2x2.5sqmm +1x1.5sqmm ( 1.8.2 ) </t>
  </si>
  <si>
    <t xml:space="preserve"> -do- 2x4sqmm +1x1.5sqmm ( 1.8.3 ) </t>
  </si>
  <si>
    <t xml:space="preserve"> -do- 2x6sqmm +1x2.5sqmm (1.8.4)</t>
  </si>
  <si>
    <t xml:space="preserve"> -do- 2 x10sqmm +1x4sqmm (1.8.5) for Main Panel to Floor Panels for 3 phase Connection</t>
  </si>
  <si>
    <t>S/F of batten holder BK angle holder ISI marked including connection etc instead of ceiling rose (1.29-1.28)</t>
  </si>
  <si>
    <t>S/F of 48" A.C. ceiling fan  without  regulator incudig numbering of reputed mark including all connections  Make/Model- Havels-Velocity,Sprak/ Khaitan-Magnet/Orient New Breez /  Anchor -Royal Gold,Anchor XL /Crompton Grives- High breeze)</t>
  </si>
  <si>
    <t>S/F of fan hook 'S' type made of 16 mm MS rod as per specification</t>
  </si>
  <si>
    <t>S/F of electronic  step type modular type ceiling fan regulator in existing switch board  including connection with 1.5sqmm FR PVC insulated  single core multistrand copper conductor with earthing the regulator as required.(Analysis enclosed)</t>
  </si>
  <si>
    <t xml:space="preserve">SITC of upto 450 mm sweep exaust fan in the existing opening,including making the hole to suit the size of the above fan making good the damaged complete,connection, etc as required.(1.43) (Make: BajajlCrompoton Greaves) </t>
  </si>
  <si>
    <t>S/F of  Gate Light Fitting including Protection frame(Analysis enclosed) Philips Make SONARA POST TOP HPS-360 with CFL Lamp 18 watt</t>
  </si>
  <si>
    <t>Provision of Armoured Aluminium Cable size 2x6sqmm  of reputed Make</t>
  </si>
  <si>
    <t>Laying of MV Cable upto 25sqmm in ground (5.1.1)</t>
  </si>
  <si>
    <t>S/F of 40mm dia medium guage GI pipe (Analysis enclosed) for road crossing</t>
  </si>
  <si>
    <t>S/F of 60W LED outdoor flood light with fitting (Analysis enclosed)</t>
  </si>
  <si>
    <t>S/F of 17W LED outdoor flood light with fitting (Analysis enclosed)</t>
  </si>
  <si>
    <t>S/F of 15 litre Gyser (Bajaj Make/Crompton Greave)</t>
  </si>
  <si>
    <t>S/F of LED strip  fitting for 20 Wtt.T.5 LED tube  with all accessories and connections (Make: Philips,PSU CDL WH) (Analysis enclosed)</t>
  </si>
  <si>
    <t>Point</t>
  </si>
  <si>
    <t>Each</t>
  </si>
  <si>
    <t>Per mtr</t>
  </si>
  <si>
    <t>Internal PH work</t>
  </si>
  <si>
    <t>Supplying all materials, labour,T&amp;Pand providing and fixing to wall or ceiling and floor pvc pipes  conforming to CPVC (Sch-80) and pipe fittings of the following nominal bore with clamps including making good the wall, ceiling  and floor all complete as per specification and direction of the Engineer in charge.</t>
  </si>
  <si>
    <t>In Ground Floor</t>
  </si>
  <si>
    <t>20mm C-PVC Pipe</t>
  </si>
  <si>
    <t>25mm C-PVC Pipe</t>
  </si>
  <si>
    <t>In First Floor</t>
  </si>
  <si>
    <t>In Second Floor</t>
  </si>
  <si>
    <t>In Third Floor</t>
  </si>
  <si>
    <t>32mm C-PVC Pipe</t>
  </si>
  <si>
    <t>40mm C-PVC Pipe</t>
  </si>
  <si>
    <t>50mm C-PVC Pipe</t>
  </si>
  <si>
    <t>supplying all materials, labour, T&amp;P and cutting holes through existing brick work including making good the damages in cement mortar (1:4) for taking G.I. Pipes and fittings/ P.V.C. pipes and fittings etc. all complete as per P.H. specification and direction of Engineer in charge.</t>
  </si>
  <si>
    <t>250 mm thick wall in Ground Floor</t>
  </si>
  <si>
    <t>250 mm thick wall in First Floor</t>
  </si>
  <si>
    <t>250 mm thick wall in Second Floor</t>
  </si>
  <si>
    <t>250 mm thick wall in Third Floor</t>
  </si>
  <si>
    <t>Supplying all materials, labour, T&amp;P  and cutting hole in R.C.C floors, roofs, etc upto 19 cm thick  for passing G.I. Pipes / P.V.C pipes and fittings etc and repairing the holes after  insertion of pipes etc with cement concrete (1:2:4 ) including finishing complete so as to make it leak proof as per direction of the  Engineer in charge.</t>
  </si>
  <si>
    <t>250mm to 375mm thick in Ground Floor</t>
  </si>
  <si>
    <t>250mm to 375mm thick in First Floor</t>
  </si>
  <si>
    <t>250mm to 375mm thick in Second Floor</t>
  </si>
  <si>
    <t>250mm to 375mm thick in Third Floor</t>
  </si>
  <si>
    <t>Supplying all materials, labour, T&amp;P and cutting grooves in pucca floors and walls for taking G.I./P.V.C pipes and making good the damages as per direction of the Engineer in charge.</t>
  </si>
  <si>
    <t>Supplying all materials, labour T&amp;P and fitting and fixing brass/CP /PVC fittings of the following nominal bore with supply of all joiniting materials complete as per specification and direction of the Engineer in charge.</t>
  </si>
  <si>
    <t>15mm dia CP  Bib cock</t>
  </si>
  <si>
    <t>15mm dia CP Long Body Bib cock</t>
  </si>
  <si>
    <t>15mm dia CPAngle Stop cock</t>
  </si>
  <si>
    <t>20mm dia CP Conseal Stop cock</t>
  </si>
  <si>
    <t>25mm dia brass Fullway valve (Shakti Make)</t>
  </si>
  <si>
    <t>32mm dia brass Fullway valve (Shakti Make)</t>
  </si>
  <si>
    <t>40mm dia brass Fullway valve (Shakti Make)</t>
  </si>
  <si>
    <t>15mm dia CP Flange</t>
  </si>
  <si>
    <t>15mm dia CP Extension Piece</t>
  </si>
  <si>
    <t>125mm CP Grating</t>
  </si>
  <si>
    <t>15mm dia  C.P. Revolving Shower</t>
  </si>
  <si>
    <t>15mm CP Pillar Cock.</t>
  </si>
  <si>
    <t xml:space="preserve">15mm CP Health Faucet. </t>
  </si>
  <si>
    <t>15mm dia CP two way Bib cock</t>
  </si>
  <si>
    <t>Supplying all materials, labour T&amp;P and and fixing 10 liters capacity low level flushing cistern with a pair of  PVC brackets complete with fittings such as siphonic arrangements, 15mm nominal size pvc ball valve with polythene float ,  handle,unions and couplings for connection with inlet, outlet and overflow pipes, 32mm dia CP long flush bend, 15mm dia pvc inlet connection pipe including cutting holes and making good the same and connecting the flush bend with cistern and closet and connceting the inlet pipe with suupply main etc all complete as per the specification and direction of the Engineer in charge</t>
  </si>
  <si>
    <t>10 Liters capacity PVC cistern with 32mm dia Long flush bend bend (Slimline -white)</t>
  </si>
  <si>
    <t>Supplying all materials,labour,T&amp;P and fixing Rotational moulded polyethylene cylindrical vertical water storage tanks conforming to IS : 12701-1996 including cutting holes through the tank and fixing mild steel tubes and fittings and providing extra sockets and jam nuts, fixing ball valve etc, including hoisting upto a height of 5 metres above ground level and placing the tank to the required position and providing 1st class Fly ash brickwork in cement mortar (1:6) of 0.46m height in staging and in circular protection wall to support the tank, 12mm thick cement plaster (1:6) over brickwork, R.C.C slab of size 1.60mx1.60m and 0.10m thick, R.C.C beam of 0.25mx0.30m and 2.60m average length in cement concrete(1:2:4) using 12mm size h.g chips including centering and shuttering,  watering, curing, conveyance of all materials to worksite etc all complete as per specification and direction of the Engineer in charge (Sintex  make double layer)</t>
  </si>
  <si>
    <t xml:space="preserve">Supplying all materials, labour, T&amp;P and fitting and fixing U-PVC SWR soil waste ventilating pipes and fittings of the following outside diameter conforming to ISI No 13592/1992 to walls with nails, bobbins and wooden plugs or laying in trenches including jointing with supply of approved rubber lubricant by non-heat application method/as per manufacturer's specification, testing, earthwork in excavation in all kinds of soil and refilling of trenches as per specification and direction of the engineer in charge. </t>
  </si>
  <si>
    <t>110mm diameter U-PVC SWR pipes   (Supreme/Ashirvad)</t>
  </si>
  <si>
    <t>110mm U-PVC  Door Tee/plain Tee</t>
  </si>
  <si>
    <t>110mm U-PVC  door bend</t>
  </si>
  <si>
    <t>110mm U-PVC  Plain Bend</t>
  </si>
  <si>
    <t>110mm U-PVC  vent cowl</t>
  </si>
  <si>
    <t>110mm U-PVC P-trap</t>
  </si>
  <si>
    <t>Supplying all materials, labour, T&amp;P and fixing Wash Down Water Closet (European type W.C pan) with integral ‘S’ or ‘P’ trap to the floor with wooden plug and chromium plated screws including jointing the trap with soil pipe in cement mortar (1:1) etc all complete as per specification and direction of the Engineer in charge</t>
  </si>
  <si>
    <t>European Water Closet with ‘P’ trap plain with seat cover  (Parryware/Hindware//Neycer make)</t>
  </si>
  <si>
    <t>Odisha pan(parryware/neycer)</t>
  </si>
  <si>
    <t>Supplying all materials, labour, T&amp;P and fixing wash basins with hole for pillar taps conforming to IS:2556-part-4-2004 with cast iron or M S brackets painted white including cutting holes in walls and making good the damages with supply of wooden plugs, screws and cement etc, fixing pedestal for wash basin recessed at the back for the reception of pipes and fittings, fixing PVC waste pipe of 32mm nominal diameter for wash basin including brass check nut complete, fixing pillar taps capstan head screw down high pressure lettered ‘Hot’ and ‘Cold’ with long screws, shanks and back nuts of 15mm dia nominal bore(Plaza make), fixing 15mm dia PVC inlet connection pipe and making connection with pillar cocks and supply mains for wash basin, fixing 32mm dia CP brass waste(Plaza make),  etc all complete as per specification and direction of the Engineer in charge</t>
  </si>
  <si>
    <t xml:space="preserve">500mm x 425mm size Counter top basin (Parrywear/Hindwear/Nycer make)with pedestal </t>
  </si>
  <si>
    <t xml:space="preserve">500mm x 425mm size Counter top basin (Parrywear/Hindwear/Nycer make) </t>
  </si>
  <si>
    <t>Supplying all materials, labour, T&amp;P and fixing bowl pattern urinal of the following sizes including connecting the urinal with 32mm dia pvc waste pipe 910mm long by means of white lead mixed with chopped hemp, fixing 32mm dia CP dome waste, 15mm dia CP spreader including cutting holes in walls land making good the damages with supply of wooden plugs, screws and cement etc all complete as per specification and direction of the Engineer in charge.</t>
  </si>
  <si>
    <t>Half Stall Urinal with Spreader (Parryware/Neycer make)</t>
  </si>
  <si>
    <t>Supplying all materials, labour, T&amp;P and fixing mirror of superior glass mounted on 6mm thick A.C.sheet or plywood sheet and fixed to wooden plugs with CP screws and washers complete as per specification and direction of the Engineer in charge.</t>
  </si>
  <si>
    <t>600mm x 450mm size B. E Mirror</t>
  </si>
  <si>
    <t>Supplying all materials, labour, T&amp;P and fixing standard sized glass-shelf with CP brass brackets and guard rails complete fixed to woden plugs with CP screws as per specification and direction of the Engineer in charge</t>
  </si>
  <si>
    <t xml:space="preserve">600mm x 125mm Glass Shelf </t>
  </si>
  <si>
    <t>Supplying all materials, labour, T&amp;P and fixing standard sized CP towel rail complete with CP brass brackets fixed to wooden plugs with CP screws as per specification and direction of the Engineer in charge</t>
  </si>
  <si>
    <t>25mm x 600mm long CP Towel Rail (Jaquar make)</t>
  </si>
  <si>
    <t>CP Towel Ring (Jaquar make)</t>
  </si>
  <si>
    <t>Supplying all materials, labour, T&amp;P and fixing CP soap holder complete with CP brass brackets fixed to wooden plugs with CP screws as per specification and direction of the Engineer in charge</t>
  </si>
  <si>
    <t>CP Soap Holder</t>
  </si>
  <si>
    <t>Supplying all materials, labour, T&amp;P and fitting &amp;  fixing stainless steel AISI   304 (18/8) kitchen sink  with drain board  as per IS  13983 with cast iron or M S brackets painted white including cutting holes in walls and making good the damages etc all complete as per specification and direction of the Engineer in charge</t>
  </si>
  <si>
    <t>510 x 1040 x 225 mm stainless steel kitchen sink- with drain board.(Jayana)</t>
  </si>
  <si>
    <t>External PH Work.</t>
  </si>
  <si>
    <t>Supplying all materials, labour, T&amp;P and constructing gully trap chamber of the following inside size with 8cm thick R.C.C precast cover slab in cement concrete (1:2:4) mix using 12mm size h.g chips, foundation concrete (1:4:8) using 40mm size hard granite metal on bed and around trap, KB brickwork in cement mortar (1:6) in F&amp;P and inside 12mm thick cement plastering (1:3) finished with a floating coat of neat cement including fixing 100mmx100mm size HCI gully trap,150mmx150mm size CI grating  including watering, curing, cost ,conveyance of all materials to worksite, payment of royalty, taxes etc all complete as per approved specification and direction of the Engineer in charge</t>
  </si>
  <si>
    <t xml:space="preserve"> Inside size 250mm x 250mm</t>
  </si>
  <si>
    <t>Supplying all materials, labour, T&amp;P and constructing inspection chamber of the following size  with cement concrete(1:3:6) using 40mm size hard granite metal on bed, 1st class Fly ash brickwork in cement mortar(1:6),moulding and shaping the channel inside and benching with cement concrete (1:2:4) using 12mm size h.g chips,12mmthick cement plaster (1:3) with punning to inside, cement flush pointing (1:3) to outside, R.C.C cover slab in (1:2:4) using 12mm size h.g chips with RCC man hole cover, earthwork in excavation in all kinds of soil and refilling the cavity around the chamber including watering, curing, conveyance of all materials to worksite, payment of royalty, taxes etc all complete as per approved specification and direction of the Engineer in charge</t>
  </si>
  <si>
    <t xml:space="preserve"> Inside size 760mm x 760mm x 460mm</t>
  </si>
  <si>
    <t>Supplying all materials, labour, T&amp;P and constructing man hole chamber of the following size  with cement concrete(1:3:6) using 40mm size hard granite metal on bed, 1st class Fly ash brickwork in cement mortar(1:6), moulding and shaping the channel inside and benching with cement concrete (1:2:4) using 12mm size h.g chips,12mmthick cement plaster (1:3) with punning to inside, cement flush pointing (1:3) to outside, R.C.C cover slab in (1:2:4) using 12mm size h.g chips with RCC man hole cover, earthwork in excavation in all kinds of soil and refilling the cavity around the chamber including watering, curing, conveyance of all materials to worksite, payment of royalty, taxes etc all complete as per approved specification and direction of the Engineer in charge</t>
  </si>
  <si>
    <t>Man hole chamber Inside size 910mmx910mmx910mm</t>
  </si>
  <si>
    <t>Supplying all materials, labour, T&amp;P and laying in trenches (to level or slope) unplasticized PVC pipes conforming to IS: 4985/2000 of the following outside dia for class–3(0.60mpa) including jointing with supply of approved solvent cement by non-heat application method/as per manufacturer’s specification, providing and laying in trench cement concrete (1:4:8) with 40mm size hard granite metal in the Type C-1 standard bedding surrounding or encasing  including concrete for bedding and curing etc all complete as per PH specification and direction of the Engineer in charge.</t>
  </si>
  <si>
    <t>110mm dia u-pvc pipe alround concrete</t>
  </si>
  <si>
    <t>160mm dia u-pvc pipe alround concrete</t>
  </si>
  <si>
    <t xml:space="preserve">Supplying all materials, labour, T&amp;P and constructing soakway pit of the following size with dry brick walling from bottom upto invert of inlet pipe and 1st class Fly ash brickwork in cement mortar (1:6) for the remaining height at top, cement concrete (1:4:8) using 40mm size hg chips on bed, 12mm thick cement plaster (1:4) inside and outside over masonry brickwork, gravel backing in the rear of well steining, RCC cover slab in cement concrete (1:2:4) using 12mm size hg chips fitted with iron lifting handles including earthwork in open well excavation in all kinds of soil and refilling of cavity around the pit &amp; painting the iron works, watering, curing, conveyance of all materials to worksite, payment of royalty, taxes etc all complete as per approved specification and direction of the Engineer in charge </t>
  </si>
  <si>
    <t>Brick masonry soakway pit  1.40m dia x 2.00m deep</t>
  </si>
  <si>
    <t>Construction 1 nos 100 users RCC Septic tank</t>
  </si>
  <si>
    <t>Earth work in excavation of foundation in all kinds of soil within 50m initial lead and 1.5m initial lift including rough dressing &amp;   breaking clods to maximum 5cm to 7cm and laying in layers not exceeding 0.3m in depth and as per direction of the  Engineer-in-Charge.</t>
  </si>
  <si>
    <t>Supplying all materials,labour ,T&amp;P and filling in foundation and plinth with sand well watered and rammed including cost, conveyance of all materials to work site ,payment of royalty,taxes etc. all complete as per direction of the Engineer-in -charge</t>
  </si>
  <si>
    <t>In ground floor</t>
  </si>
  <si>
    <t>Supplying all materials, labour, T&amp;P and  providing cement concrete ( 1:3:6 ) with 4cm size crusher broken hard granite metal including watering, curing, cost of all materials,conveyance of all materials to work site with payment of royalty, all taxes etc all complete as per P.W.D specification and direction of Engineer-in-charge.</t>
  </si>
  <si>
    <t>Supplying all materials, labour, T&amp;P and providing cement concrete ( 1:2:4 ) with 12mm size crusher broken hard black granite chips including watering, curing,cost of all materials, conveyance of all materials to work site with payment of royalty, all taxes etc all complete as per P.W.D specification and direction of Engineer-in-charge</t>
  </si>
  <si>
    <t>Supplying all materials, labour, T&amp;P and providing rigid and smooth steel centering and shuttering for R.C.C works including false work and dismantling them after casting including conveyance of all materials to worksite, payment of royalty, taxes etc all complete as per specification and direction of the Engineer in charge</t>
  </si>
  <si>
    <t>Supplying all materials, labour, T&amp;P and providing  reinforcement of Fe 500 D for R.C.C work including cutting, bending, binding, and tying the grills and placing in position including cost of binding wire 18 to 20 gauge, conveyance of all materials to worksite, payment of royalty, taxes etc all complete as per specification and direction of the Engineer in charge</t>
  </si>
  <si>
    <t>Supplying all materials,labour,T&amp;P and providing 12mm thick cement plaster(1:4) on brick work including watering,curing,cost of all materials, conveyance of all materials to worksite,payment  of royalty,all taxes etc.all complete as per PWD specification and direction of the Engineer-in-charge.</t>
  </si>
  <si>
    <t>Supplying all materials,labour,T&amp;P and providing 12mm CP (1:4) with cement punning on brick work including watering,curing,cost of all materials, conveyance of all materials to worksite,payment  of royalty,all taxes etc.all complete as per PWD specification and direction of the Engineer-in-charge.</t>
  </si>
  <si>
    <t>Supplying all materials, labour, T&amp;P and providing,fitting and fixing 100mm x 100mm x 100mm SW Tee in wall including filling the recess with cement concrete (1:3:6) with 12mm size h.g chips all complete including watering, curing, conveyance of all materials to worksite, payment of royalty all complete as per specification and  direction of the Engineer in charge</t>
  </si>
  <si>
    <t>Supplying all materials, labour, T&amp;P and making MS step iron in 20mm diameter MS steel bars and fixing into walls of  man hole/septic tank duly embedded in cement concrete (1:3:6) complete as per specification and direction of the Engineer in charge.</t>
  </si>
  <si>
    <t>Filling in foundation and plinth with excavated materials, moorum including watering and ramming as directed by the Engineer in charge</t>
  </si>
  <si>
    <t>2 H.P three phase 3 stage head range 30 to 74 metres, discharge 155 to 110  L.M.P with outlet dia of 32mm(One submerssible &amp; one Horizontal)</t>
  </si>
  <si>
    <t>DOL Control panel</t>
  </si>
  <si>
    <t>2.50sqmm flat cable</t>
  </si>
  <si>
    <t xml:space="preserve">20mm dia rigid UPVC pipes                                                </t>
  </si>
  <si>
    <t>Steel rope with cover</t>
  </si>
  <si>
    <t>Well cap</t>
  </si>
  <si>
    <t>50mm size CI bracket</t>
  </si>
  <si>
    <t>32mm dia steel short piece</t>
  </si>
  <si>
    <t>Labour charges for lowering including transportation</t>
  </si>
  <si>
    <t>Supplying all materials, labour, T&amp;P and providing and fixing to wall or ceiling and floor HDPE pipes and pipe fittings conforming to IS: 4984/2000 (10kgf/sqcm) of the following nominal bore with clamps and jointing by Fusion welding method including testing, making good the wall, ceiling  and floor all complete as per specification and direction of the Engineer in charge</t>
  </si>
  <si>
    <t xml:space="preserve">32mm HDPE pipes                                                </t>
  </si>
  <si>
    <t>Lowering the following size of G.I/P.V.C/M.S housing pipes with or without slotted pipes as per the necessity from ground level up to 45.00m depth and fitted and fixed up in perfectly vertical position including cutting and threading of pipes and slotted pipes and supplying and fixing all jointing materials, tools and plant etc all complete and keeping the top of casing pipe threaded including plugging tube wells to prevent entry of foreign materials.</t>
  </si>
  <si>
    <t>Lowering of 200mm dia P.V.C casing pipes</t>
  </si>
  <si>
    <t>00 mtr to 30 mtrs</t>
  </si>
  <si>
    <t>Supplying all materials and labour,tool and plant and providing sanitary sealing by cement concrete grouting of annular space around GI/PVC/MS housing pipe upto 5mtr.below ground level(as per drawing)to plug the bore hole excluding cost of cement all complete as per direction of the Engineer-in-charge. Minimum one metre of casing pipe to be inserted in the bore into the rock the bottom to ensure sanitary sealing(excluding cost of cement which will be supplied by the Department.</t>
  </si>
  <si>
    <t>Sanitary sealing upto 5mtr.below ground level.</t>
  </si>
  <si>
    <t>CC(1:2:4)with 12mm chips for grouting upto 5mtr.Depth in sanitary sealing</t>
  </si>
  <si>
    <t>Supplying polyvinyl chloride pipes as per ASTM-D-1785-89 having threads in accordance with DIN 2999 part-1/DIN-42225 part-II specification length of pipe (laying length) will be 3 mtrs. The pipes shall be supplied with both external and threaded with free socket. The pipe having external thread at one end i.e female and or belled end. The female end having internal thread is to be belled in order to accept the male end while jointing pipes with a bore threading shall be provided with a greave at the roof of the male thread accomodate flexible PVC/Rubber 'O' ring to make the joint water tight colour of the pipe shall be blue. The name of the manufacture along with batch No class of pipe shall be stranded legibly of each pipe length.</t>
  </si>
  <si>
    <t>200mm dia PVC (sch-80) pipe</t>
  </si>
  <si>
    <t>Cleaning and developing the tube well with supply of compressor worked till clear and adequate discharge is obtained from the tube well including supply and use of all necessary equipment and labour as per direction of the Engineer in charge</t>
  </si>
  <si>
    <t xml:space="preserve">By DTH Rig </t>
  </si>
  <si>
    <t>Mtr</t>
  </si>
  <si>
    <t xml:space="preserve"> cum</t>
  </si>
  <si>
    <t>cum</t>
  </si>
  <si>
    <t xml:space="preserve"> sqm</t>
  </si>
  <si>
    <t xml:space="preserve"> Qntl</t>
  </si>
  <si>
    <t>sqm</t>
  </si>
  <si>
    <t xml:space="preserve"> mtr</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</si>
  <si>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</si>
  <si>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</si>
  <si>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</si>
  <si>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</si>
  <si>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</si>
  <si>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</si>
  <si>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</si>
  <si>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</si>
  <si>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</si>
  <si>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</si>
  <si>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</si>
  <si>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</si>
  <si>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</si>
  <si>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</si>
  <si>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</si>
  <si>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</si>
  <si>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</si>
  <si>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</si>
  <si>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</si>
  <si>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</si>
  <si>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</si>
  <si>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</si>
  <si>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</si>
  <si>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</si>
  <si>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</si>
  <si>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</si>
  <si>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</si>
  <si>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</si>
  <si>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</si>
  <si>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</si>
  <si>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</si>
  <si>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</si>
  <si>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</si>
  <si>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</si>
  <si>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</si>
  <si>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</si>
  <si>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</si>
  <si>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</si>
  <si>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</si>
  <si>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</si>
  <si>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</si>
  <si>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</si>
  <si>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</si>
  <si>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</si>
  <si>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</si>
  <si>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</si>
  <si>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</si>
  <si>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</si>
  <si>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</si>
  <si>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</si>
  <si>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</si>
  <si>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</si>
  <si>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</si>
  <si>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</si>
  <si>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</si>
  <si>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</si>
  <si>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</si>
  <si>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</si>
  <si>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</si>
  <si>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</si>
  <si>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</si>
  <si>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</si>
  <si>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</si>
  <si>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</si>
  <si>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</si>
  <si>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</si>
  <si>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</si>
  <si>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</si>
  <si>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</si>
  <si>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</si>
  <si>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</si>
  <si>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</si>
  <si>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</si>
  <si>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</si>
  <si>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</si>
  <si>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</si>
  <si>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</si>
  <si>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</si>
  <si>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BI01010001010000000000000515BI0100001210</t>
  </si>
  <si>
    <t>BI01010001010000000000000515BI0100001211</t>
  </si>
  <si>
    <t>BI01010001010000000000000515BI0100001212</t>
  </si>
  <si>
    <t>BI01010001010000000000000515BI0100001214</t>
  </si>
  <si>
    <t>BI01010001010000000000000515BI0100001215</t>
  </si>
  <si>
    <t>BI01010001010000000000000515BI0100001216</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</si>
  <si>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</si>
  <si>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</si>
  <si>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</si>
  <si>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</si>
  <si>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</si>
  <si>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</si>
  <si>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</si>
  <si>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</si>
  <si>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</si>
  <si>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</si>
  <si>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</si>
  <si>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</si>
  <si>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</si>
  <si>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</si>
  <si>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</si>
  <si>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</si>
  <si>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</si>
  <si>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</si>
  <si>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</si>
  <si>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</si>
  <si>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</si>
  <si>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</si>
  <si>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</si>
  <si>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</si>
  <si>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</si>
  <si>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</si>
  <si>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</si>
  <si>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</si>
  <si>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</si>
  <si>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</si>
  <si>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</si>
  <si>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</si>
  <si>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</si>
  <si>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</si>
  <si>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</si>
  <si>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</si>
  <si>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</si>
  <si>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</si>
  <si>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</si>
  <si>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</si>
  <si>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</si>
  <si>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</si>
  <si>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</si>
  <si>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</si>
  <si>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</si>
  <si>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</si>
  <si>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BI01010001010000000000000515BI0100001274</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</si>
  <si>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</si>
  <si>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</si>
  <si>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</si>
  <si>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</si>
  <si>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</si>
  <si>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</si>
  <si>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</si>
  <si>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</si>
  <si>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</si>
  <si>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</si>
  <si>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</si>
  <si>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</si>
  <si>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</si>
  <si>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</si>
  <si>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</si>
  <si>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</si>
  <si>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</si>
  <si>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</si>
  <si>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</si>
  <si>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</si>
  <si>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</si>
  <si>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</si>
  <si>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</si>
  <si>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</si>
  <si>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</si>
  <si>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</si>
  <si>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</si>
  <si>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</si>
  <si>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</si>
  <si>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</si>
  <si>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</si>
  <si>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</si>
  <si>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</si>
  <si>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</si>
  <si>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</si>
  <si>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</si>
  <si>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</si>
  <si>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</si>
  <si>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</si>
  <si>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</si>
  <si>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</si>
  <si>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</si>
  <si>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</si>
  <si>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</si>
  <si>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</si>
  <si>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</si>
  <si>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</si>
  <si>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</si>
  <si>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BI01010001010000000000000515BI0100001327</t>
  </si>
  <si>
    <t>BI01010001010000000000000515BI0100001328</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</si>
  <si>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</si>
  <si>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</si>
  <si>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</si>
  <si>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</si>
  <si>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</si>
  <si>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</si>
  <si>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</si>
  <si>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</si>
  <si>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BI01010001010000000000000515BI0100001340</t>
  </si>
  <si>
    <t>BI01010001010000000000000515BI0100001342</t>
  </si>
  <si>
    <t>BI01010001010000000000000515BI0100001343</t>
  </si>
  <si>
    <t>BI01010001010000000000000515BI0100001344</t>
  </si>
  <si>
    <t>BI01010001010000000000000515BI0100001346</t>
  </si>
  <si>
    <t>BI01010001010000000000000515BI0100001347</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</si>
  <si>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</si>
  <si>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</si>
  <si>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</si>
  <si>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</si>
  <si>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</si>
  <si>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</si>
  <si>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</si>
  <si>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</si>
  <si>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</si>
  <si>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</si>
  <si>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</si>
  <si>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</si>
  <si>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BI01010001010000000000000515BI0100001362</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</si>
  <si>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</si>
  <si>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</si>
  <si>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</si>
  <si>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</si>
  <si>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</si>
  <si>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</si>
  <si>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</si>
  <si>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</si>
  <si>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</si>
  <si>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</si>
  <si>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</si>
  <si>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</si>
  <si>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</si>
  <si>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</si>
  <si>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</si>
  <si>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</si>
  <si>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</si>
  <si>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</si>
  <si>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</si>
  <si>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</si>
  <si>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</si>
  <si>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BI01010001010000000000000515BI0100001395</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</si>
  <si>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</si>
  <si>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</si>
  <si>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</si>
  <si>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</si>
  <si>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</si>
  <si>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</si>
  <si>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</si>
  <si>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BI01010001010000000000000515BI0100001405</t>
  </si>
  <si>
    <t>BI01010001010000000000000515BI0100001407</t>
  </si>
  <si>
    <t>BI01010001010000000000000515BI0100001409</t>
  </si>
  <si>
    <t>BI01010001010000000000000515BI0100001411</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</si>
  <si>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</si>
  <si>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</si>
  <si>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</si>
  <si>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</si>
  <si>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</si>
  <si>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</si>
  <si>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</si>
  <si>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</si>
  <si>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</si>
  <si>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</si>
  <si>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</si>
  <si>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</si>
  <si>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BI01010001010000000000000515BI0100001427</t>
  </si>
  <si>
    <t>BI01010001010000000000000515BI0100001429</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</si>
  <si>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</si>
  <si>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</si>
  <si>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</si>
  <si>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</si>
  <si>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</si>
  <si>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</si>
  <si>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</si>
  <si>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BI01010001010000000000000515BI0100001438</t>
  </si>
  <si>
    <t>BI01010001010000000000000515BI0100001439</t>
  </si>
  <si>
    <t>BI01010001010000000000000515BI0100001440</t>
  </si>
  <si>
    <t>BI01010001010000000000000515BI0100001441</t>
  </si>
  <si>
    <t xml:space="preserve">Supply,Installation,Testing and commissioning of 200A TPN Pannel Boardwall mounted made of 16 SWG CR Sheet of 60"x48"x10" with Powder Coated with following Specification with Steel Earth Nut and bolt complete with all accessories and connections including cement Concrete Works. 
INCOMMING
a)300A Kitkat :- 3nos b) 200A 4 Pole ,37KA MCCB with IS marked (Make-L&amp;T make) L &amp; T / CM9805OOPO (1no) c) 300A TPN Copper Busbar (30mmx6mm Cupper Flat) (1 set) d) 100A TPN Onload changeover -1no (Make-L&amp;T make) (Make: L&amp;T/CO11000OOD) 
OUTGOING- 
a) 63A 4 Pole ,37KA MCCB with IS marked :- 4nos 
(Make-L&amp;T make) CM97933OOJ2 b)32A DP MCB -2nos (Make-L&amp;T make) (Make: L&amp;T/BB20320B) c)Phase indicator with toggle switch :1 set d)Pilot Lamp,Ammeter,Voltmeter-1 set
</t>
  </si>
  <si>
    <t xml:space="preserve">Supply,Installation,Testing and commissioning of 63A TPN Pannel Board of size size: 30"x18"x10" wall mounted made of 16 SWG CR Sheet with Powder Coated with following Specification with Steel Earth Nut and bolt complete with all accessories and connections including cement Concrete Works. 
a) 63A 4 Pole ,37KA MCCB with IS marked (Make-L&amp;T/CM97933OOJ2)  1no
b) 100A TPN Copper Busbar (1 set) </t>
  </si>
  <si>
    <t>On the roof of third  floor
2000  litre capacity water storage tanks. (Sintex make) Double layer.</t>
  </si>
  <si>
    <t>Water supply portion
Fixing of submerssible pump set
Supplying all materials, labour, T&amp;P and providing, fitting and fixing submersible pump with squirrel cage induction type submersible type submersible electric motor to run on 3 phase/1 phase line voltage ranging from 320 volt to 450 volt conforming to IS: 8034/89 with following specifications with suitable control panel, jointing with GI/PVC/HDPE pipes, electrification, testing, commissioning, trial running, conveyance of all materials to worksite, payment of taxes etc all complete as per specification and direction of the Engineer in charge</t>
  </si>
  <si>
    <t>Sinking of tube well(200/150)
Labour for drilling a perfectly vertical bore hole of specified dia for a specified depth below ground level through consolidated and unconsolidated rock with down the hole hammer drilling rig or combination rig as required to suit the site condition as per the direction of the Engineer in charge including use of own rig with its accessories, tools and plant and consumables etc for lowering of 200mm/150mm dia G.I/P.V.C/M.S casing pipes for housing fitted with socket and with or without well screen as per the necessity for soft, medium, hard and boulder formation (G.I/ P.V.C/ M.S casing pipes if required to prevent collapse of overburden is to be provided by the contractor including lowering and withdrawing after completion of the tube well), 200mm dia to 400mm dia in overburden portion including packing of gravel supplied by the contractor for 400mm dia bore only</t>
  </si>
  <si>
    <t>Drilling of 200mm dia bore
00 mtr to 30mtr</t>
  </si>
  <si>
    <t>Drilling of 150mm dia bore
31 mtr to 150mtr</t>
  </si>
  <si>
    <t>Supplying all materials, labour, T&amp;P and providing Granite Slab including cutting grooves in wall and making good the damages,  watering, curing, conveyance of all materials to worksite etc all complete as per specification and direction of the Engineer in charge
a )3X4.0X0.75=9.0
b) 2X2.0X0.75=3.0
c) 6X1.8X0.75=8.1
d) 2x1.5x0.75=2.25
e) 2x2x1.5x.75=4.5</t>
  </si>
  <si>
    <t>Supplying all materials, labour, T&amp;P and providing cement concrete M-20 with 12mm size hard broken granite chips for R.C.C works including hoisting, laying, watering, curing, conveyance of all materials to worksite, payment of royalty, taxes etc all complete as per specification and direction of the Engineer in charge
a) Base
b) Wall
c) Top Slab
d) plinth wall</t>
  </si>
  <si>
    <t>Name of Work: Construction of Social Equity Center under   Rental Housing Scheme for Construction Workers and Urban Homeless in Kharavel Nagar,” Bhubaneswar, Odisha. (Composite Tender).</t>
  </si>
  <si>
    <t>Contract No:  BID IDENTIFICATION NO.: 195/BSCL/204/16</t>
  </si>
  <si>
    <t>Earth work in excavation of foundation in all kinds of soil with in 50m initial lead and 1.50m initial lift including rough dressing breaking clods maximum 5cm to 7cm &amp; laying in layers not exceeding 0.3m depth for the work complete as directed by the Engineer in charge.</t>
  </si>
  <si>
    <t>Supplying Cutting, straightening coiled or bent up Fe-500D  tor steel of primary steel producers such as SAIL / Tiscon / RINL / JINDAL STEEL / SHYAM STEEL (grade Fe-500D) etc. including  bending, binding, welding and jointing if necessary and tying the grills and placing in position as required for R.C.C. Work and for providing fan hooks as required, hoisting, lowering, laying including cost, conveyances, taxes of M.S. Rod or tor steel and binding wires of 18 to 20 gauge and labour required for the work for bending, binding and tying the grills in all floors with labour cess etc. (payment will be made on standard weight of B.I.S. for M.S. Rods or tor steel only) etc. complete as per specification &amp; direction of Engineer-in-charge.</t>
  </si>
  <si>
    <t xml:space="preserve">R.C.C. work of M-30 in following works using 12 mm. to 20 mm. (½” to ¾”) size (20 mm. not to exceed 25%) hard black crusher broken granite stone chips of approved quality from approved quarry including hoisting, lowering, laying and compacting concrete, watering curing, centering, shuttering and finishing the exposed surfaces smooth with cost, conveyance, royalties, taxes of all materials with all labour,labour cess and T &amp; P required for the work etc. complete in all respect but excluding the cost and conveyance of M.S. rods or Tor steel and binding wire of 18 to 20 gauge and labour charges for straightening, cutting, bending, binding and tying the grills and placing in proper position and as per the direction of the Engineer-in-charge. </t>
  </si>
  <si>
    <t xml:space="preserve">Providing 16 mm thick cement plaster with cement mortar of mix (1:6) with screened and washed sharp sand for mortar and finished smooth to the rough surface of walls in all heights after racking out joints including watering and curing, rounding of corners, providing grooves where ever necessary with cost, conveyance, royalties and taxes of all materials with cost of all labour,labour cess, T&amp;P, and scaffolding required for the work etc. complete in all respect as directed by the Engineer in charge. </t>
  </si>
  <si>
    <t xml:space="preserve">Providing 6 mm thick cement plaster with cement mortar of mix (1:4) with screened and washed sharp sand for mortar and finished smooth to the rough surface of walls in all heights after racking out joints including watering and curing, rounding of corners, providing grooves where ever necessary with cost, conveyance, royalties and taxes of all materials with cost of all labour,labour cess, T&amp;P, and scaffolding required for the work etc. complete in all respect as directed by the Engineer in charge. </t>
  </si>
  <si>
    <t>Supplying all materials, labour, T&amp;P and providing 12mm thick cement plaster (1:6)  on brickwork inclding watering, curing,cost, conveyance,royalities,taxes of all materials to worksite etc all complete as per specification and direction of the Engineer in charge</t>
  </si>
  <si>
    <t xml:space="preserve">Providing Cement washing one coat including cost all material, labour, T&amp;P etc complete as per requirement as directed by Engineer-in-Charge </t>
  </si>
  <si>
    <t xml:space="preserve">Providing Priming one coat to Iron door, window and grills works with any approved primer including cost of material &amp; labour as per requirement as directed by Engineer-in-Charge </t>
  </si>
  <si>
    <t xml:space="preserve">Providing Priming one coat with any approved primer including cost of material &amp; labour, T&amp;P etc complete  as per requirement as directed by Engineer-in-Charge </t>
  </si>
  <si>
    <t>Providing 2.5cm thick Grading Concrete over roof slab with cement concrete (1:2:2) using 6mm size black hard granite crusher broken chips and screened &amp; washed sharp sand for mortar and finished smooth to the rough surface of slab including watering and curing with cost, conveyance, royalties and taxes of all materials with cost of all labour, labour cess and T&amp;P required for the work etc. complete in all respect as directed by the Engineer in charge.(Over 5th floor)</t>
  </si>
  <si>
    <t>Providing, fitting and fixing Kota tiles in all floors and steps and landing including cost of all materials, labour &amp; T&amp;P etc complete on 25mm thick bed of cement morter 1:1 as directed by Engineer-in-Charge.</t>
  </si>
  <si>
    <t xml:space="preserve">Carriage of surplus earth by mechanical means.(within 5.00 Km. lead) including cost of all T&amp;P, conveyance etc complete as per direction of Engineer-in-Charge. </t>
  </si>
  <si>
    <t xml:space="preserve">Backfilling with available earth including cost of all material, conveyance, T&amp;P etc complete in all  shape as per the direction of Engineer-in-Charge. </t>
  </si>
  <si>
    <t>Providing and laying plain cement concrete of proportion (1:3:6) in foundation and floors using 4 cm. size black hard crusher broken granite stone metal and screened and washed sharp sand for mortar of approved quality and from approved quarry including hoisting, lowering, laying concrete, ramming, watering and curing etc. complete to required levels laid in layers not exceeding 15 cm. thick in each layer including cost, conveyance, royalties, taxes of all materials and cost of all labours,labour cess, T&amp;P etc complete as per the direction of the Engineer-in-charge.</t>
  </si>
  <si>
    <t>Fly Ash brick masonry in cement mortar (1:6) in foundation &amp; plinth using Fly Ash bricks of 23 x 11 x 8 cm size having a crushing strength of not less than 75 kg./sqcm with dimensional tolerance ± 2% including splays cutting circular moulding chamfering and corbelling and similar such type of works with all necessary projections watering and curing after immersing the bricks in water at least for six hours before use including cost, conveyance, royalties and taxes of all materials with all labour,labour cess and T &amp; P required for the work complete in all respect as per direction of Engineer-in-Charge.</t>
  </si>
  <si>
    <t xml:space="preserve">Providing 2.5cm artificial stone flooring with cement concrete (1:2:4) including punning using 12mm size crusher broken granite chips. With all material cost, conveyance, T&amp;P etc complete as per the direction of Engineer-in-Charge. </t>
  </si>
  <si>
    <t>Providing Oil distempering two coats to wall with distemperer of approved shade on new work to give an even shade including cost of distemper including cost of all materials, labour, conveyance, T&amp;P etc complete as per the direction of Engineer-in-Charge.</t>
  </si>
  <si>
    <t xml:space="preserve">Providing Wall painting two coats with 100% Acrylic emulsion paint (1st quality) exterior grade of approved make &amp; shade manufactured by reputed manufacturer like NEROLAC / ASIAN / BERGER / DULOX or equivalent to make an even finished surface over a coat of primer with water bond cement primer in all heights with all scaffolding and staging charges including cost, conveyance, taxes of all materials, cost of all labours, T &amp; P, sundries etc. as required for the work complete as per the direction of Engineer-in-Charge. </t>
  </si>
  <si>
    <r>
      <t xml:space="preserve">Wiring for circuit </t>
    </r>
    <r>
      <rPr>
        <i/>
        <sz val="11"/>
        <rFont val="Arial"/>
        <family val="2"/>
      </rPr>
      <t xml:space="preserve">I </t>
    </r>
    <r>
      <rPr>
        <sz val="11"/>
        <rFont val="Arial"/>
        <family val="2"/>
      </rPr>
      <t xml:space="preserve">sub main wiring alongwith earth wire with following sizes of PVC insulated single core multistrand copper conductor with ISI marked conforming to IS- 694/1990 in 20mm dia non metalic heavy duty flexible conduit 1.6mm in recessed PVC conduit as required  ( Make of wire- Finolex/ L &amp; T /Anchor/ Havels/V-guard).                                                                         </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</si>
</sst>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409]d\-mmm\-yy;@"/>
    <numFmt numFmtId="178"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57"/>
      <name val="Arial"/>
      <family val="2"/>
    </font>
    <font>
      <sz val="11"/>
      <color indexed="8"/>
      <name val="Arial"/>
      <family val="2"/>
    </font>
    <font>
      <b/>
      <u val="single"/>
      <sz val="16"/>
      <color indexed="10"/>
      <name val="Arial"/>
      <family val="2"/>
    </font>
    <font>
      <i/>
      <sz val="11"/>
      <name val="Arial"/>
      <family val="2"/>
    </font>
    <font>
      <sz val="11"/>
      <color indexed="10"/>
      <name val="Arial"/>
      <family val="2"/>
    </font>
    <font>
      <i/>
      <u val="single"/>
      <sz val="11"/>
      <name val="Arial"/>
      <family val="2"/>
    </font>
    <font>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sz val="11"/>
      <color theme="1"/>
      <name val="Arial"/>
      <family val="2"/>
    </font>
    <font>
      <b/>
      <u val="single"/>
      <sz val="16"/>
      <color rgb="FFFF0000"/>
      <name val="Arial"/>
      <family val="2"/>
    </font>
    <font>
      <sz val="11"/>
      <color rgb="FF000000"/>
      <name val="Arial"/>
      <family val="2"/>
    </font>
    <font>
      <sz val="11"/>
      <color rgb="FFFF0000"/>
      <name val="Arial"/>
      <family val="2"/>
    </font>
    <font>
      <u val="single"/>
      <sz val="11"/>
      <color theme="1"/>
      <name val="Arial"/>
      <family val="2"/>
    </font>
    <font>
      <b/>
      <sz val="11"/>
      <color rgb="FF8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176"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9"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2" fillId="0" borderId="14"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0" fillId="33" borderId="10" xfId="60" applyNumberFormat="1" applyFont="1" applyFill="1" applyBorder="1" applyAlignment="1" applyProtection="1">
      <alignment vertical="center" wrapText="1"/>
      <protection locked="0"/>
    </xf>
    <xf numFmtId="0" fontId="66"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1" fillId="0" borderId="11" xfId="60" applyNumberFormat="1" applyFont="1" applyFill="1" applyBorder="1" applyAlignment="1">
      <alignment vertical="top"/>
      <protection/>
    </xf>
    <xf numFmtId="2" fontId="6" fillId="0" borderId="15" xfId="60" applyNumberFormat="1" applyFont="1" applyFill="1" applyBorder="1" applyAlignment="1">
      <alignment horizontal="right" vertical="top"/>
      <protection/>
    </xf>
    <xf numFmtId="2" fontId="3" fillId="0" borderId="11" xfId="60" applyNumberFormat="1" applyFont="1" applyFill="1" applyBorder="1" applyAlignment="1">
      <alignment horizontal="center" vertical="top"/>
      <protection/>
    </xf>
    <xf numFmtId="2" fontId="3" fillId="0" borderId="11" xfId="60" applyNumberFormat="1" applyFont="1" applyFill="1" applyBorder="1" applyAlignment="1">
      <alignment horizontal="center" vertical="center"/>
      <protection/>
    </xf>
    <xf numFmtId="0" fontId="72" fillId="0" borderId="11" xfId="0" applyFont="1" applyFill="1" applyBorder="1" applyAlignment="1">
      <alignment vertical="top" wrapText="1"/>
    </xf>
    <xf numFmtId="0" fontId="3" fillId="0" borderId="11" xfId="60" applyNumberFormat="1" applyFont="1" applyFill="1" applyBorder="1" applyAlignment="1">
      <alignment horizontal="center" vertical="center" wrapText="1"/>
      <protection/>
    </xf>
    <xf numFmtId="0" fontId="2" fillId="0" borderId="16" xfId="60" applyNumberFormat="1" applyFont="1" applyFill="1" applyBorder="1" applyAlignment="1">
      <alignment horizontal="left" vertical="top"/>
      <protection/>
    </xf>
    <xf numFmtId="0" fontId="2" fillId="0" borderId="17" xfId="60" applyNumberFormat="1" applyFont="1" applyFill="1" applyBorder="1" applyAlignment="1">
      <alignment horizontal="left" vertical="top"/>
      <protection/>
    </xf>
    <xf numFmtId="0" fontId="3" fillId="0" borderId="18" xfId="60" applyNumberFormat="1" applyFont="1" applyFill="1" applyBorder="1" applyAlignment="1">
      <alignment vertical="top"/>
      <protection/>
    </xf>
    <xf numFmtId="0" fontId="3" fillId="0" borderId="0" xfId="60" applyNumberFormat="1" applyFont="1" applyFill="1" applyBorder="1" applyAlignment="1">
      <alignment vertical="top"/>
      <protection/>
    </xf>
    <xf numFmtId="0" fontId="6" fillId="0" borderId="19" xfId="60" applyNumberFormat="1" applyFont="1" applyFill="1" applyBorder="1" applyAlignment="1">
      <alignment vertical="top"/>
      <protection/>
    </xf>
    <xf numFmtId="0" fontId="3" fillId="0" borderId="19" xfId="60" applyNumberFormat="1" applyFont="1" applyFill="1" applyBorder="1" applyAlignment="1">
      <alignment vertical="top"/>
      <protection/>
    </xf>
    <xf numFmtId="2" fontId="6" fillId="0" borderId="16" xfId="60" applyNumberFormat="1" applyFont="1" applyFill="1" applyBorder="1" applyAlignment="1">
      <alignment vertical="top"/>
      <protection/>
    </xf>
    <xf numFmtId="2" fontId="6" fillId="0" borderId="20" xfId="60" applyNumberFormat="1" applyFont="1" applyFill="1" applyBorder="1" applyAlignment="1">
      <alignment vertical="top"/>
      <protection/>
    </xf>
    <xf numFmtId="0" fontId="3" fillId="0" borderId="16" xfId="60" applyNumberFormat="1" applyFont="1" applyFill="1" applyBorder="1" applyAlignment="1">
      <alignment vertical="top"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4" xfId="60" applyNumberFormat="1" applyFont="1" applyFill="1" applyBorder="1" applyAlignment="1">
      <alignment horizontal="center" vertical="top" wrapText="1"/>
      <protection/>
    </xf>
    <xf numFmtId="0" fontId="6" fillId="0" borderId="21" xfId="60"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19"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4" xfId="60" applyNumberFormat="1" applyFont="1" applyFill="1" applyBorder="1" applyAlignment="1" applyProtection="1">
      <alignment horizontal="left" vertical="top"/>
      <protection locked="0"/>
    </xf>
    <xf numFmtId="0" fontId="2" fillId="0" borderId="21" xfId="60"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72" fillId="0" borderId="0" xfId="0" applyFont="1" applyFill="1" applyAlignment="1">
      <alignment horizontal="justify" vertical="top"/>
    </xf>
    <xf numFmtId="0" fontId="3" fillId="0" borderId="11" xfId="0" applyFont="1" applyFill="1" applyBorder="1" applyAlignment="1">
      <alignment vertical="top"/>
    </xf>
    <xf numFmtId="2"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2"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0" fontId="3" fillId="0" borderId="11" xfId="0" applyFont="1" applyFill="1" applyBorder="1" applyAlignment="1" applyProtection="1">
      <alignment vertical="top" wrapText="1"/>
      <protection hidden="1"/>
    </xf>
    <xf numFmtId="2" fontId="3" fillId="0" borderId="11" xfId="0" applyNumberFormat="1" applyFont="1" applyFill="1" applyBorder="1" applyAlignment="1" applyProtection="1">
      <alignment horizontal="center" vertical="center" wrapText="1"/>
      <protection hidden="1"/>
    </xf>
    <xf numFmtId="2" fontId="3" fillId="0" borderId="11" xfId="0" applyNumberFormat="1" applyFont="1" applyFill="1" applyBorder="1" applyAlignment="1" applyProtection="1">
      <alignment horizontal="center" vertical="center"/>
      <protection hidden="1"/>
    </xf>
    <xf numFmtId="2" fontId="3" fillId="0" borderId="11" xfId="0" applyNumberFormat="1" applyFont="1" applyFill="1" applyBorder="1" applyAlignment="1">
      <alignment horizontal="center" vertical="center"/>
    </xf>
    <xf numFmtId="0" fontId="3" fillId="0" borderId="11" xfId="0" applyFont="1" applyFill="1" applyBorder="1" applyAlignment="1" applyProtection="1">
      <alignment vertical="top" wrapText="1"/>
      <protection locked="0"/>
    </xf>
    <xf numFmtId="0" fontId="3" fillId="0" borderId="11" xfId="0" applyFont="1" applyFill="1" applyBorder="1" applyAlignment="1" applyProtection="1">
      <alignment horizontal="center" vertical="center"/>
      <protection hidden="1"/>
    </xf>
    <xf numFmtId="0" fontId="3" fillId="0" borderId="11" xfId="0" applyFont="1" applyFill="1" applyBorder="1" applyAlignment="1" applyProtection="1">
      <alignment/>
      <protection hidden="1"/>
    </xf>
    <xf numFmtId="0" fontId="3" fillId="0" borderId="11" xfId="0" applyFont="1" applyFill="1" applyBorder="1" applyAlignment="1" applyProtection="1">
      <alignment/>
      <protection locked="0"/>
    </xf>
    <xf numFmtId="0" fontId="3" fillId="0" borderId="11" xfId="0" applyFont="1" applyFill="1" applyBorder="1" applyAlignment="1">
      <alignment/>
    </xf>
    <xf numFmtId="0" fontId="3" fillId="0" borderId="11" xfId="0" applyFont="1" applyFill="1" applyBorder="1" applyAlignment="1">
      <alignment horizontal="center" vertical="center"/>
    </xf>
    <xf numFmtId="0" fontId="3" fillId="0" borderId="11" xfId="0" applyFont="1" applyFill="1" applyBorder="1" applyAlignment="1" applyProtection="1">
      <alignment wrapText="1"/>
      <protection hidden="1"/>
    </xf>
    <xf numFmtId="0" fontId="3" fillId="0" borderId="11" xfId="0" applyFont="1" applyFill="1" applyBorder="1" applyAlignment="1">
      <alignment vertical="top" wrapText="1"/>
    </xf>
    <xf numFmtId="0" fontId="74" fillId="0" borderId="11" xfId="60" applyNumberFormat="1" applyFont="1" applyFill="1" applyBorder="1" applyAlignment="1">
      <alignment horizontal="left" wrapText="1" readingOrder="1"/>
      <protection/>
    </xf>
    <xf numFmtId="0" fontId="3" fillId="0" borderId="11" xfId="0" applyNumberFormat="1" applyFont="1" applyFill="1" applyBorder="1" applyAlignment="1">
      <alignment vertical="center" wrapText="1"/>
    </xf>
    <xf numFmtId="0" fontId="3" fillId="0" borderId="11" xfId="0" applyNumberFormat="1" applyFont="1" applyFill="1" applyBorder="1" applyAlignment="1">
      <alignment vertical="top" wrapText="1"/>
    </xf>
    <xf numFmtId="0" fontId="3" fillId="0" borderId="11" xfId="57" applyFont="1" applyFill="1" applyBorder="1" applyAlignment="1">
      <alignment/>
      <protection/>
    </xf>
    <xf numFmtId="2" fontId="3" fillId="0" borderId="11" xfId="57" applyNumberFormat="1" applyFont="1" applyFill="1" applyBorder="1" applyAlignment="1">
      <alignment horizontal="center" vertical="center"/>
      <protection/>
    </xf>
    <xf numFmtId="0" fontId="3" fillId="0" borderId="11" xfId="57" applyFont="1" applyFill="1" applyBorder="1" applyAlignment="1">
      <alignment horizontal="center" vertical="center"/>
      <protection/>
    </xf>
    <xf numFmtId="0" fontId="3" fillId="0" borderId="11" xfId="57" applyFont="1" applyFill="1" applyBorder="1" applyAlignment="1">
      <alignment vertical="top" wrapText="1"/>
      <protection/>
    </xf>
    <xf numFmtId="2" fontId="75" fillId="0" borderId="11" xfId="57" applyNumberFormat="1" applyFont="1" applyFill="1" applyBorder="1" applyAlignment="1">
      <alignment horizontal="center" vertical="center" wrapText="1"/>
      <protection/>
    </xf>
    <xf numFmtId="0" fontId="3" fillId="0" borderId="11" xfId="57" applyFont="1" applyFill="1" applyBorder="1" applyAlignment="1">
      <alignment horizontal="center" vertical="center" wrapText="1"/>
      <protection/>
    </xf>
    <xf numFmtId="0" fontId="3" fillId="0" borderId="11" xfId="0" applyFont="1" applyFill="1" applyBorder="1" applyAlignment="1">
      <alignment vertical="justify" wrapText="1" shrinkToFit="1"/>
    </xf>
    <xf numFmtId="2" fontId="3" fillId="0" borderId="11" xfId="0" applyNumberFormat="1" applyFont="1" applyFill="1" applyBorder="1" applyAlignment="1">
      <alignment horizontal="center" vertical="center" wrapText="1" shrinkToFit="1"/>
    </xf>
    <xf numFmtId="2" fontId="3" fillId="0" borderId="11" xfId="0" applyNumberFormat="1" applyFont="1" applyFill="1" applyBorder="1" applyAlignment="1">
      <alignment horizontal="center" vertical="center" shrinkToFit="1"/>
    </xf>
    <xf numFmtId="0" fontId="72" fillId="0" borderId="11" xfId="57" applyFont="1" applyFill="1" applyBorder="1" applyAlignment="1">
      <alignment vertical="top" wrapText="1"/>
      <protection/>
    </xf>
    <xf numFmtId="2" fontId="72" fillId="0" borderId="11" xfId="57" applyNumberFormat="1" applyFont="1" applyFill="1" applyBorder="1" applyAlignment="1">
      <alignment horizontal="center" vertical="center" wrapText="1"/>
      <protection/>
    </xf>
    <xf numFmtId="0" fontId="72" fillId="0" borderId="11" xfId="57" applyFont="1" applyFill="1" applyBorder="1" applyAlignment="1">
      <alignment horizontal="center" vertical="center" wrapText="1"/>
      <protection/>
    </xf>
    <xf numFmtId="0" fontId="72" fillId="0" borderId="11" xfId="57" applyFont="1" applyFill="1" applyBorder="1" applyAlignment="1">
      <alignment vertical="top"/>
      <protection/>
    </xf>
    <xf numFmtId="2" fontId="72" fillId="0" borderId="11" xfId="57" applyNumberFormat="1" applyFont="1" applyFill="1" applyBorder="1" applyAlignment="1">
      <alignment horizontal="center" vertical="center"/>
      <protection/>
    </xf>
    <xf numFmtId="0" fontId="72" fillId="0" borderId="11" xfId="57" applyFont="1" applyFill="1" applyBorder="1" applyAlignment="1">
      <alignment horizontal="center" vertical="center"/>
      <protection/>
    </xf>
    <xf numFmtId="2" fontId="3" fillId="0" borderId="11" xfId="57" applyNumberFormat="1" applyFont="1" applyFill="1" applyBorder="1" applyAlignment="1">
      <alignment horizontal="center" vertical="center" wrapText="1"/>
      <protection/>
    </xf>
    <xf numFmtId="0" fontId="3" fillId="0" borderId="11" xfId="0" applyFont="1" applyFill="1" applyBorder="1" applyAlignment="1">
      <alignment wrapText="1"/>
    </xf>
    <xf numFmtId="0" fontId="3" fillId="0" borderId="11" xfId="57" applyFont="1" applyFill="1" applyBorder="1" applyAlignment="1">
      <alignment vertical="center" wrapText="1"/>
      <protection/>
    </xf>
    <xf numFmtId="0" fontId="3" fillId="0" borderId="11" xfId="57" applyFont="1" applyFill="1" applyBorder="1" applyAlignment="1">
      <alignment vertical="center"/>
      <protection/>
    </xf>
    <xf numFmtId="0" fontId="3" fillId="0" borderId="11" xfId="0" applyFont="1" applyFill="1" applyBorder="1" applyAlignment="1">
      <alignment vertical="top" wrapText="1" shrinkToFit="1"/>
    </xf>
    <xf numFmtId="0" fontId="3" fillId="0" borderId="11" xfId="57" applyFont="1" applyFill="1" applyBorder="1" applyAlignment="1">
      <alignment vertical="top"/>
      <protection/>
    </xf>
    <xf numFmtId="2" fontId="3" fillId="0" borderId="11"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vertical="top" wrapText="1"/>
      <protection locked="0"/>
    </xf>
    <xf numFmtId="0" fontId="46" fillId="0" borderId="11" xfId="0" applyFont="1" applyFill="1" applyBorder="1" applyAlignment="1">
      <alignment/>
    </xf>
    <xf numFmtId="2" fontId="72" fillId="0" borderId="11" xfId="58" applyNumberFormat="1" applyFont="1" applyFill="1" applyBorder="1" applyAlignment="1">
      <alignment horizontal="center" vertical="center"/>
      <protection/>
    </xf>
    <xf numFmtId="0" fontId="72" fillId="0" borderId="11" xfId="58" applyNumberFormat="1" applyFont="1" applyFill="1" applyBorder="1" applyAlignment="1">
      <alignment vertical="top" wrapText="1"/>
      <protection/>
    </xf>
    <xf numFmtId="2" fontId="72" fillId="0" borderId="11" xfId="58" applyNumberFormat="1" applyFont="1" applyFill="1" applyBorder="1" applyAlignment="1">
      <alignment horizontal="center" vertical="center" wrapText="1"/>
      <protection/>
    </xf>
    <xf numFmtId="0" fontId="76" fillId="0" borderId="11" xfId="58" applyNumberFormat="1" applyFont="1" applyFill="1" applyBorder="1" applyAlignment="1">
      <alignment vertical="top"/>
      <protection/>
    </xf>
    <xf numFmtId="0" fontId="72" fillId="0" borderId="11" xfId="58" applyNumberFormat="1" applyFont="1" applyFill="1" applyBorder="1" applyAlignment="1">
      <alignment horizontal="center" vertical="center"/>
      <protection/>
    </xf>
    <xf numFmtId="2" fontId="3" fillId="0" borderId="11" xfId="58" applyNumberFormat="1" applyFont="1" applyFill="1" applyBorder="1" applyAlignment="1">
      <alignment horizontal="center" vertical="center"/>
      <protection/>
    </xf>
    <xf numFmtId="0" fontId="3" fillId="0" borderId="11" xfId="57" applyNumberFormat="1" applyFont="1" applyFill="1" applyBorder="1" applyAlignment="1" applyProtection="1">
      <alignment horizontal="right" vertical="top"/>
      <protection locked="0"/>
    </xf>
    <xf numFmtId="0" fontId="3"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pplyProtection="1">
      <alignment horizontal="left" vertical="top"/>
      <protection locked="0"/>
    </xf>
    <xf numFmtId="0" fontId="3" fillId="33" borderId="11" xfId="57" applyNumberFormat="1" applyFont="1" applyFill="1" applyBorder="1" applyAlignment="1" applyProtection="1">
      <alignment horizontal="right" vertical="top"/>
      <protection locked="0"/>
    </xf>
    <xf numFmtId="0" fontId="3"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horizontal="center" vertical="center"/>
      <protection/>
    </xf>
    <xf numFmtId="10" fontId="77" fillId="33" borderId="10" xfId="65" applyNumberFormat="1" applyFont="1" applyFill="1" applyBorder="1" applyAlignment="1" applyProtection="1">
      <alignment horizontal="center" vertical="center"/>
      <protection locked="0"/>
    </xf>
    <xf numFmtId="0" fontId="69" fillId="0" borderId="10" xfId="60" applyNumberFormat="1" applyFont="1" applyFill="1" applyBorder="1" applyAlignment="1">
      <alignment horizontal="center"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2428875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99"/>
  <sheetViews>
    <sheetView showGridLines="0" view="pageBreakPreview" zoomScale="98" zoomScaleNormal="75" zoomScaleSheetLayoutView="98" zoomScalePageLayoutView="0" workbookViewId="0" topLeftCell="A1">
      <selection activeCell="BB11" sqref="BB11"/>
    </sheetView>
  </sheetViews>
  <sheetFormatPr defaultColWidth="9.140625" defaultRowHeight="15"/>
  <cols>
    <col min="1" max="1" width="10.8515625" style="22" customWidth="1"/>
    <col min="2" max="2" width="44.57421875" style="22" customWidth="1"/>
    <col min="3" max="3" width="23.421875" style="22" hidden="1" customWidth="1"/>
    <col min="4" max="4" width="12.421875" style="22" bestFit="1" customWidth="1"/>
    <col min="5" max="5" width="8.421875" style="22" bestFit="1" customWidth="1"/>
    <col min="6" max="6" width="17.140625" style="22" bestFit="1" customWidth="1"/>
    <col min="7" max="7" width="14.140625" style="22" hidden="1" customWidth="1"/>
    <col min="8" max="10" width="12.140625" style="22" hidden="1" customWidth="1"/>
    <col min="11" max="11" width="19.57421875" style="22" hidden="1" customWidth="1"/>
    <col min="12" max="12" width="14.28125" style="22" hidden="1" customWidth="1"/>
    <col min="13" max="13" width="17.421875" style="22" hidden="1" customWidth="1"/>
    <col min="14" max="14" width="15.28125" style="40" hidden="1" customWidth="1"/>
    <col min="15" max="15" width="14.28125" style="22" hidden="1" customWidth="1"/>
    <col min="16" max="16" width="17.28125" style="22" hidden="1" customWidth="1"/>
    <col min="17" max="17" width="18.421875" style="22" hidden="1" customWidth="1"/>
    <col min="18" max="18" width="17.421875" style="22" hidden="1" customWidth="1"/>
    <col min="19" max="19" width="14.7109375" style="22" hidden="1" customWidth="1"/>
    <col min="20" max="20" width="14.8515625" style="22" hidden="1" customWidth="1"/>
    <col min="21" max="21" width="16.421875" style="22" hidden="1" customWidth="1"/>
    <col min="22" max="22" width="13.00390625" style="22" hidden="1" customWidth="1"/>
    <col min="23" max="51" width="9.140625" style="22" hidden="1" customWidth="1"/>
    <col min="52" max="52" width="10.28125" style="22" hidden="1" customWidth="1"/>
    <col min="53" max="53" width="21.7109375" style="22" hidden="1" customWidth="1"/>
    <col min="54" max="54" width="19.8515625" style="22" customWidth="1"/>
    <col min="55" max="55" width="34.00390625" style="22" customWidth="1"/>
    <col min="56" max="238" width="9.140625" style="22" customWidth="1"/>
    <col min="239" max="243" width="9.140625" style="23" customWidth="1"/>
    <col min="244" max="16384" width="9.140625" style="22" customWidth="1"/>
  </cols>
  <sheetData>
    <row r="1" spans="1:243" s="1" customFormat="1" ht="27" customHeight="1">
      <c r="A1" s="62" t="str">
        <f>B2&amp;" BoQ"</f>
        <v>Percentage BoQ</v>
      </c>
      <c r="B1" s="62"/>
      <c r="C1" s="62"/>
      <c r="D1" s="62"/>
      <c r="E1" s="62"/>
      <c r="F1" s="62"/>
      <c r="G1" s="62"/>
      <c r="H1" s="62"/>
      <c r="I1" s="62"/>
      <c r="J1" s="62"/>
      <c r="K1" s="62"/>
      <c r="L1" s="62"/>
      <c r="O1" s="2"/>
      <c r="P1" s="2"/>
      <c r="Q1" s="3"/>
      <c r="IE1" s="3"/>
      <c r="IF1" s="3"/>
      <c r="IG1" s="3"/>
      <c r="IH1" s="3"/>
      <c r="II1" s="3"/>
    </row>
    <row r="2" spans="1:17" s="1" customFormat="1" ht="25.5" customHeight="1" hidden="1">
      <c r="A2" s="24" t="s">
        <v>4</v>
      </c>
      <c r="B2" s="24" t="s">
        <v>59</v>
      </c>
      <c r="C2" s="24" t="s">
        <v>5</v>
      </c>
      <c r="D2" s="24" t="s">
        <v>6</v>
      </c>
      <c r="E2" s="24" t="s">
        <v>7</v>
      </c>
      <c r="J2" s="4"/>
      <c r="K2" s="4"/>
      <c r="L2" s="4"/>
      <c r="O2" s="2"/>
      <c r="P2" s="2"/>
      <c r="Q2" s="3"/>
    </row>
    <row r="3" spans="1:243" s="1" customFormat="1" ht="30" customHeight="1" hidden="1">
      <c r="A3" s="1" t="s">
        <v>64</v>
      </c>
      <c r="C3" s="1" t="s">
        <v>63</v>
      </c>
      <c r="IE3" s="3"/>
      <c r="IF3" s="3"/>
      <c r="IG3" s="3"/>
      <c r="IH3" s="3"/>
      <c r="II3" s="3"/>
    </row>
    <row r="4" spans="1:243" s="5" customFormat="1" ht="30.75" customHeight="1">
      <c r="A4" s="63" t="s">
        <v>66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6"/>
      <c r="IF4" s="6"/>
      <c r="IG4" s="6"/>
      <c r="IH4" s="6"/>
      <c r="II4" s="6"/>
    </row>
    <row r="5" spans="1:243" s="5" customFormat="1" ht="30.75" customHeight="1">
      <c r="A5" s="63" t="s">
        <v>546</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6"/>
      <c r="IF5" s="6"/>
      <c r="IG5" s="6"/>
      <c r="IH5" s="6"/>
      <c r="II5" s="6"/>
    </row>
    <row r="6" spans="1:243" s="5" customFormat="1" ht="25.5" customHeight="1">
      <c r="A6" s="63" t="s">
        <v>547</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6"/>
      <c r="IF6" s="6"/>
      <c r="IG6" s="6"/>
      <c r="IH6" s="6"/>
      <c r="II6" s="6"/>
    </row>
    <row r="7" spans="1:243" s="5" customFormat="1" ht="29.25" customHeight="1" hidden="1">
      <c r="A7" s="64" t="s">
        <v>8</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6"/>
      <c r="IF7" s="6"/>
      <c r="IG7" s="6"/>
      <c r="IH7" s="6"/>
      <c r="II7" s="6"/>
    </row>
    <row r="8" spans="1:243" s="7" customFormat="1" ht="37.5" customHeight="1">
      <c r="A8" s="25" t="s">
        <v>9</v>
      </c>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7"/>
      <c r="IE8" s="8"/>
      <c r="IF8" s="8"/>
      <c r="IG8" s="8"/>
      <c r="IH8" s="8"/>
      <c r="II8" s="8"/>
    </row>
    <row r="9" spans="1:243" s="9" customFormat="1" ht="61.5" customHeight="1">
      <c r="A9" s="56" t="s">
        <v>10</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26"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7" t="s">
        <v>32</v>
      </c>
      <c r="BB11" s="130" t="s">
        <v>33</v>
      </c>
      <c r="BC11" s="130"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6" customFormat="1" ht="84.75" customHeight="1">
      <c r="A13" s="28">
        <v>1</v>
      </c>
      <c r="B13" s="69" t="s">
        <v>548</v>
      </c>
      <c r="C13" s="90" t="s">
        <v>36</v>
      </c>
      <c r="D13" s="44">
        <v>2617.3476</v>
      </c>
      <c r="E13" s="77" t="s">
        <v>98</v>
      </c>
      <c r="F13" s="44">
        <v>132</v>
      </c>
      <c r="G13" s="123"/>
      <c r="H13" s="124"/>
      <c r="I13" s="29" t="s">
        <v>38</v>
      </c>
      <c r="J13" s="15">
        <f>IF(I13="Less(-)",-1,1)</f>
        <v>1</v>
      </c>
      <c r="K13" s="125" t="s">
        <v>60</v>
      </c>
      <c r="L13" s="125" t="s">
        <v>7</v>
      </c>
      <c r="M13" s="126"/>
      <c r="N13" s="123"/>
      <c r="O13" s="123"/>
      <c r="P13" s="127"/>
      <c r="Q13" s="123"/>
      <c r="R13" s="123"/>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44">
        <f>total_amount_ba($B$2,$D$2,D13,F13,J13,K13,M13)</f>
        <v>345489.8832</v>
      </c>
      <c r="BB13" s="128">
        <f>BA13+SUM(N13:AZ13)</f>
        <v>345489.8832</v>
      </c>
      <c r="BC13" s="46" t="str">
        <f>SpellNumber(L13,BB13)</f>
        <v>INR  Three Lakh Forty Five Thousand Four Hundred &amp; Eighty Nine  and Paise Eighty Eight Only</v>
      </c>
      <c r="IE13" s="17">
        <v>1.01</v>
      </c>
      <c r="IF13" s="17" t="s">
        <v>39</v>
      </c>
      <c r="IG13" s="17" t="s">
        <v>35</v>
      </c>
      <c r="IH13" s="17">
        <v>123.223</v>
      </c>
      <c r="II13" s="17" t="s">
        <v>37</v>
      </c>
    </row>
    <row r="14" spans="1:243" s="16" customFormat="1" ht="57">
      <c r="A14" s="28">
        <v>1.01</v>
      </c>
      <c r="B14" s="45" t="s">
        <v>560</v>
      </c>
      <c r="C14" s="90" t="s">
        <v>40</v>
      </c>
      <c r="D14" s="44">
        <v>1416.14955</v>
      </c>
      <c r="E14" s="77" t="s">
        <v>98</v>
      </c>
      <c r="F14" s="44">
        <v>72</v>
      </c>
      <c r="G14" s="123"/>
      <c r="H14" s="124"/>
      <c r="I14" s="29" t="s">
        <v>38</v>
      </c>
      <c r="J14" s="15">
        <f aca="true" t="shared" si="0" ref="J14:J77">IF(I14="Less(-)",-1,1)</f>
        <v>1</v>
      </c>
      <c r="K14" s="125" t="s">
        <v>60</v>
      </c>
      <c r="L14" s="125" t="s">
        <v>7</v>
      </c>
      <c r="M14" s="126"/>
      <c r="N14" s="123"/>
      <c r="O14" s="123"/>
      <c r="P14" s="127"/>
      <c r="Q14" s="123"/>
      <c r="R14" s="123"/>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44">
        <f aca="true" t="shared" si="1" ref="BA14:BA77">total_amount_ba($B$2,$D$2,D14,F14,J14,K14,M14)</f>
        <v>101962.7676</v>
      </c>
      <c r="BB14" s="128">
        <f aca="true" t="shared" si="2" ref="BB14:BB77">BA14+SUM(N14:AZ14)</f>
        <v>101962.7676</v>
      </c>
      <c r="BC14" s="46" t="str">
        <f aca="true" t="shared" si="3" ref="BC14:BC77">SpellNumber(L14,BB14)</f>
        <v>INR  One Lakh One Thousand Nine Hundred &amp; Sixty Two  and Paise Seventy Seven Only</v>
      </c>
      <c r="IE14" s="17"/>
      <c r="IF14" s="17"/>
      <c r="IG14" s="17"/>
      <c r="IH14" s="17"/>
      <c r="II14" s="17"/>
    </row>
    <row r="15" spans="1:243" s="16" customFormat="1" ht="71.25">
      <c r="A15" s="28">
        <v>1.02</v>
      </c>
      <c r="B15" s="45" t="s">
        <v>559</v>
      </c>
      <c r="C15" s="90" t="s">
        <v>42</v>
      </c>
      <c r="D15" s="44">
        <v>1120.91805</v>
      </c>
      <c r="E15" s="77" t="s">
        <v>98</v>
      </c>
      <c r="F15" s="44">
        <v>158</v>
      </c>
      <c r="G15" s="123"/>
      <c r="H15" s="124"/>
      <c r="I15" s="29" t="s">
        <v>38</v>
      </c>
      <c r="J15" s="15">
        <f t="shared" si="0"/>
        <v>1</v>
      </c>
      <c r="K15" s="125" t="s">
        <v>60</v>
      </c>
      <c r="L15" s="125" t="s">
        <v>7</v>
      </c>
      <c r="M15" s="126"/>
      <c r="N15" s="123"/>
      <c r="O15" s="123"/>
      <c r="P15" s="127"/>
      <c r="Q15" s="123"/>
      <c r="R15" s="123"/>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44">
        <f t="shared" si="1"/>
        <v>177105.0519</v>
      </c>
      <c r="BB15" s="128">
        <f t="shared" si="2"/>
        <v>177105.0519</v>
      </c>
      <c r="BC15" s="46" t="str">
        <f t="shared" si="3"/>
        <v>INR  One Lakh Seventy Seven Thousand One Hundred &amp; Five  and Paise Five Only</v>
      </c>
      <c r="IE15" s="17"/>
      <c r="IF15" s="17"/>
      <c r="IG15" s="17"/>
      <c r="IH15" s="17"/>
      <c r="II15" s="17"/>
    </row>
    <row r="16" spans="1:243" s="16" customFormat="1" ht="99.75">
      <c r="A16" s="28">
        <v>2</v>
      </c>
      <c r="B16" s="45" t="s">
        <v>67</v>
      </c>
      <c r="C16" s="90" t="s">
        <v>43</v>
      </c>
      <c r="D16" s="44">
        <v>1827.0099999999998</v>
      </c>
      <c r="E16" s="77" t="s">
        <v>99</v>
      </c>
      <c r="F16" s="44">
        <v>117.45145</v>
      </c>
      <c r="G16" s="123"/>
      <c r="H16" s="124"/>
      <c r="I16" s="29" t="s">
        <v>38</v>
      </c>
      <c r="J16" s="15">
        <f t="shared" si="0"/>
        <v>1</v>
      </c>
      <c r="K16" s="125" t="s">
        <v>60</v>
      </c>
      <c r="L16" s="125" t="s">
        <v>7</v>
      </c>
      <c r="M16" s="126"/>
      <c r="N16" s="123"/>
      <c r="O16" s="123"/>
      <c r="P16" s="127"/>
      <c r="Q16" s="123"/>
      <c r="R16" s="123"/>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44">
        <f t="shared" si="1"/>
        <v>214584.97366449996</v>
      </c>
      <c r="BB16" s="128">
        <f t="shared" si="2"/>
        <v>214584.97366449996</v>
      </c>
      <c r="BC16" s="46" t="str">
        <f t="shared" si="3"/>
        <v>INR  Two Lakh Fourteen Thousand Five Hundred &amp; Eighty Four  and Paise Ninety Seven Only</v>
      </c>
      <c r="IE16" s="17"/>
      <c r="IF16" s="17"/>
      <c r="IG16" s="17"/>
      <c r="IH16" s="17"/>
      <c r="II16" s="17"/>
    </row>
    <row r="17" spans="1:243" s="16" customFormat="1" ht="114">
      <c r="A17" s="28">
        <v>3</v>
      </c>
      <c r="B17" s="45" t="s">
        <v>68</v>
      </c>
      <c r="C17" s="90" t="s">
        <v>44</v>
      </c>
      <c r="D17" s="44">
        <v>672.5761999999999</v>
      </c>
      <c r="E17" s="77" t="s">
        <v>98</v>
      </c>
      <c r="F17" s="44">
        <v>332.34</v>
      </c>
      <c r="G17" s="123"/>
      <c r="H17" s="124"/>
      <c r="I17" s="29" t="s">
        <v>38</v>
      </c>
      <c r="J17" s="15">
        <f t="shared" si="0"/>
        <v>1</v>
      </c>
      <c r="K17" s="125" t="s">
        <v>60</v>
      </c>
      <c r="L17" s="125" t="s">
        <v>7</v>
      </c>
      <c r="M17" s="126"/>
      <c r="N17" s="123"/>
      <c r="O17" s="123"/>
      <c r="P17" s="127"/>
      <c r="Q17" s="123"/>
      <c r="R17" s="123"/>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44">
        <f t="shared" si="1"/>
        <v>223523.97430799995</v>
      </c>
      <c r="BB17" s="128">
        <f t="shared" si="2"/>
        <v>223523.97430799995</v>
      </c>
      <c r="BC17" s="46" t="str">
        <f t="shared" si="3"/>
        <v>INR  Two Lakh Twenty Three Thousand Five Hundred &amp; Twenty Three  and Paise Ninety Seven Only</v>
      </c>
      <c r="IE17" s="17"/>
      <c r="IF17" s="17"/>
      <c r="IG17" s="17"/>
      <c r="IH17" s="17"/>
      <c r="II17" s="17"/>
    </row>
    <row r="18" spans="1:243" s="16" customFormat="1" ht="189.75" customHeight="1">
      <c r="A18" s="28">
        <v>4</v>
      </c>
      <c r="B18" s="70" t="s">
        <v>561</v>
      </c>
      <c r="C18" s="90" t="s">
        <v>45</v>
      </c>
      <c r="D18" s="44">
        <v>175.48184999999998</v>
      </c>
      <c r="E18" s="77" t="s">
        <v>100</v>
      </c>
      <c r="F18" s="44">
        <v>4164.6</v>
      </c>
      <c r="G18" s="123"/>
      <c r="H18" s="124"/>
      <c r="I18" s="29" t="s">
        <v>38</v>
      </c>
      <c r="J18" s="15">
        <f t="shared" si="0"/>
        <v>1</v>
      </c>
      <c r="K18" s="125" t="s">
        <v>60</v>
      </c>
      <c r="L18" s="125" t="s">
        <v>7</v>
      </c>
      <c r="M18" s="126"/>
      <c r="N18" s="123"/>
      <c r="O18" s="123"/>
      <c r="P18" s="127"/>
      <c r="Q18" s="123"/>
      <c r="R18" s="123"/>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44">
        <f t="shared" si="1"/>
        <v>730811.71251</v>
      </c>
      <c r="BB18" s="128">
        <f t="shared" si="2"/>
        <v>730811.71251</v>
      </c>
      <c r="BC18" s="46" t="str">
        <f t="shared" si="3"/>
        <v>INR  Seven Lakh Thirty Thousand Eight Hundred &amp; Eleven  and Paise Seventy One Only</v>
      </c>
      <c r="IE18" s="17"/>
      <c r="IF18" s="17"/>
      <c r="IG18" s="17"/>
      <c r="IH18" s="17"/>
      <c r="II18" s="17"/>
    </row>
    <row r="19" spans="1:243" s="16" customFormat="1" ht="213.75">
      <c r="A19" s="28">
        <v>5</v>
      </c>
      <c r="B19" s="45" t="s">
        <v>69</v>
      </c>
      <c r="C19" s="90" t="s">
        <v>46</v>
      </c>
      <c r="D19" s="44"/>
      <c r="E19" s="77"/>
      <c r="F19" s="44"/>
      <c r="G19" s="123"/>
      <c r="H19" s="124"/>
      <c r="I19" s="29" t="s">
        <v>38</v>
      </c>
      <c r="J19" s="15">
        <f t="shared" si="0"/>
        <v>1</v>
      </c>
      <c r="K19" s="125" t="s">
        <v>60</v>
      </c>
      <c r="L19" s="125" t="s">
        <v>7</v>
      </c>
      <c r="M19" s="124"/>
      <c r="N19" s="123"/>
      <c r="O19" s="123"/>
      <c r="P19" s="127"/>
      <c r="Q19" s="123"/>
      <c r="R19" s="123"/>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44"/>
      <c r="BB19" s="128"/>
      <c r="BC19" s="46"/>
      <c r="IE19" s="17"/>
      <c r="IF19" s="17"/>
      <c r="IG19" s="17"/>
      <c r="IH19" s="17"/>
      <c r="II19" s="17"/>
    </row>
    <row r="20" spans="1:243" s="16" customFormat="1" ht="42.75">
      <c r="A20" s="28">
        <v>5.01</v>
      </c>
      <c r="B20" s="45" t="s">
        <v>70</v>
      </c>
      <c r="C20" s="90" t="s">
        <v>47</v>
      </c>
      <c r="D20" s="44">
        <v>1086.7388</v>
      </c>
      <c r="E20" s="77" t="s">
        <v>99</v>
      </c>
      <c r="F20" s="44">
        <v>634.33</v>
      </c>
      <c r="G20" s="123"/>
      <c r="H20" s="124"/>
      <c r="I20" s="29" t="s">
        <v>38</v>
      </c>
      <c r="J20" s="15">
        <f t="shared" si="0"/>
        <v>1</v>
      </c>
      <c r="K20" s="125" t="s">
        <v>60</v>
      </c>
      <c r="L20" s="125" t="s">
        <v>7</v>
      </c>
      <c r="M20" s="126"/>
      <c r="N20" s="123"/>
      <c r="O20" s="123"/>
      <c r="P20" s="127"/>
      <c r="Q20" s="123"/>
      <c r="R20" s="123"/>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44">
        <f t="shared" si="1"/>
        <v>689351.0230040001</v>
      </c>
      <c r="BB20" s="128">
        <f t="shared" si="2"/>
        <v>689351.0230040001</v>
      </c>
      <c r="BC20" s="46" t="str">
        <f t="shared" si="3"/>
        <v>INR  Six Lakh Eighty Nine Thousand Three Hundred &amp; Fifty One  and Paise Two Only</v>
      </c>
      <c r="IE20" s="17"/>
      <c r="IF20" s="17"/>
      <c r="IG20" s="17"/>
      <c r="IH20" s="17"/>
      <c r="II20" s="17"/>
    </row>
    <row r="21" spans="1:243" s="16" customFormat="1" ht="42.75">
      <c r="A21" s="28">
        <v>5.02</v>
      </c>
      <c r="B21" s="89" t="s">
        <v>71</v>
      </c>
      <c r="C21" s="90" t="s">
        <v>48</v>
      </c>
      <c r="D21" s="44">
        <v>1910.49825</v>
      </c>
      <c r="E21" s="77" t="s">
        <v>99</v>
      </c>
      <c r="F21" s="44">
        <v>761.2</v>
      </c>
      <c r="G21" s="123"/>
      <c r="H21" s="124"/>
      <c r="I21" s="29" t="s">
        <v>38</v>
      </c>
      <c r="J21" s="15">
        <f t="shared" si="0"/>
        <v>1</v>
      </c>
      <c r="K21" s="125" t="s">
        <v>60</v>
      </c>
      <c r="L21" s="125" t="s">
        <v>7</v>
      </c>
      <c r="M21" s="126"/>
      <c r="N21" s="123"/>
      <c r="O21" s="123"/>
      <c r="P21" s="127"/>
      <c r="Q21" s="123"/>
      <c r="R21" s="123"/>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44">
        <f t="shared" si="1"/>
        <v>1454271.2679</v>
      </c>
      <c r="BB21" s="128">
        <f t="shared" si="2"/>
        <v>1454271.2679</v>
      </c>
      <c r="BC21" s="46" t="str">
        <f t="shared" si="3"/>
        <v>INR  Fourteen Lakh Fifty Four Thousand Two Hundred &amp; Seventy One  and Paise Twenty Seven Only</v>
      </c>
      <c r="IE21" s="17"/>
      <c r="IF21" s="17"/>
      <c r="IG21" s="17"/>
      <c r="IH21" s="17"/>
      <c r="II21" s="17"/>
    </row>
    <row r="22" spans="1:243" s="16" customFormat="1" ht="42.75">
      <c r="A22" s="28">
        <v>5.03</v>
      </c>
      <c r="B22" s="89" t="s">
        <v>72</v>
      </c>
      <c r="C22" s="90" t="s">
        <v>49</v>
      </c>
      <c r="D22" s="44">
        <v>1892.96475</v>
      </c>
      <c r="E22" s="77" t="s">
        <v>99</v>
      </c>
      <c r="F22" s="44">
        <v>913.4</v>
      </c>
      <c r="G22" s="123"/>
      <c r="H22" s="124"/>
      <c r="I22" s="29" t="s">
        <v>38</v>
      </c>
      <c r="J22" s="15">
        <f t="shared" si="0"/>
        <v>1</v>
      </c>
      <c r="K22" s="125" t="s">
        <v>60</v>
      </c>
      <c r="L22" s="125" t="s">
        <v>7</v>
      </c>
      <c r="M22" s="126"/>
      <c r="N22" s="123"/>
      <c r="O22" s="123"/>
      <c r="P22" s="127"/>
      <c r="Q22" s="123"/>
      <c r="R22" s="123"/>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44">
        <f t="shared" si="1"/>
        <v>1729034.0026500002</v>
      </c>
      <c r="BB22" s="128">
        <f t="shared" si="2"/>
        <v>1729034.0026500002</v>
      </c>
      <c r="BC22" s="46" t="str">
        <f t="shared" si="3"/>
        <v>INR  Seventeen Lakh Twenty Nine Thousand  &amp;Thirty Four  Only</v>
      </c>
      <c r="IE22" s="17"/>
      <c r="IF22" s="17"/>
      <c r="IG22" s="17"/>
      <c r="IH22" s="17"/>
      <c r="II22" s="17"/>
    </row>
    <row r="23" spans="1:243" s="16" customFormat="1" ht="42.75">
      <c r="A23" s="28">
        <v>5.04</v>
      </c>
      <c r="B23" s="89" t="s">
        <v>73</v>
      </c>
      <c r="C23" s="90" t="s">
        <v>50</v>
      </c>
      <c r="D23" s="44">
        <v>1892.96475</v>
      </c>
      <c r="E23" s="77" t="s">
        <v>99</v>
      </c>
      <c r="F23" s="44">
        <v>1096.1</v>
      </c>
      <c r="G23" s="123"/>
      <c r="H23" s="124"/>
      <c r="I23" s="29" t="s">
        <v>38</v>
      </c>
      <c r="J23" s="15">
        <f t="shared" si="0"/>
        <v>1</v>
      </c>
      <c r="K23" s="125" t="s">
        <v>60</v>
      </c>
      <c r="L23" s="125" t="s">
        <v>7</v>
      </c>
      <c r="M23" s="126"/>
      <c r="N23" s="123"/>
      <c r="O23" s="123"/>
      <c r="P23" s="127"/>
      <c r="Q23" s="123"/>
      <c r="R23" s="123"/>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44">
        <f t="shared" si="1"/>
        <v>2074878.662475</v>
      </c>
      <c r="BB23" s="128">
        <f t="shared" si="2"/>
        <v>2074878.662475</v>
      </c>
      <c r="BC23" s="46" t="str">
        <f t="shared" si="3"/>
        <v>INR  Twenty Lakh Seventy Four Thousand Eight Hundred &amp; Seventy Eight  and Paise Sixty Six Only</v>
      </c>
      <c r="IE23" s="17"/>
      <c r="IF23" s="17"/>
      <c r="IG23" s="17"/>
      <c r="IH23" s="17"/>
      <c r="II23" s="17"/>
    </row>
    <row r="24" spans="1:243" s="16" customFormat="1" ht="42.75">
      <c r="A24" s="28">
        <v>5.05</v>
      </c>
      <c r="B24" s="89" t="s">
        <v>74</v>
      </c>
      <c r="C24" s="90" t="s">
        <v>51</v>
      </c>
      <c r="D24" s="44">
        <v>1623.6847500000001</v>
      </c>
      <c r="E24" s="77" t="s">
        <v>99</v>
      </c>
      <c r="F24" s="44">
        <v>1315.3</v>
      </c>
      <c r="G24" s="123"/>
      <c r="H24" s="124"/>
      <c r="I24" s="29" t="s">
        <v>38</v>
      </c>
      <c r="J24" s="15">
        <f t="shared" si="0"/>
        <v>1</v>
      </c>
      <c r="K24" s="125" t="s">
        <v>60</v>
      </c>
      <c r="L24" s="125" t="s">
        <v>7</v>
      </c>
      <c r="M24" s="126"/>
      <c r="N24" s="123"/>
      <c r="O24" s="123"/>
      <c r="P24" s="127"/>
      <c r="Q24" s="123"/>
      <c r="R24" s="123"/>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44">
        <f t="shared" si="1"/>
        <v>2135632.551675</v>
      </c>
      <c r="BB24" s="128">
        <f t="shared" si="2"/>
        <v>2135632.551675</v>
      </c>
      <c r="BC24" s="46" t="str">
        <f t="shared" si="3"/>
        <v>INR  Twenty One Lakh Thirty Five Thousand Six Hundred &amp; Thirty Two  and Paise Fifty Five Only</v>
      </c>
      <c r="IE24" s="17"/>
      <c r="IF24" s="17"/>
      <c r="IG24" s="17"/>
      <c r="IH24" s="17"/>
      <c r="II24" s="17"/>
    </row>
    <row r="25" spans="1:243" s="16" customFormat="1" ht="42.75">
      <c r="A25" s="28">
        <v>5.06</v>
      </c>
      <c r="B25" s="89" t="s">
        <v>75</v>
      </c>
      <c r="C25" s="90" t="s">
        <v>52</v>
      </c>
      <c r="D25" s="44">
        <v>307.926</v>
      </c>
      <c r="E25" s="77" t="s">
        <v>99</v>
      </c>
      <c r="F25" s="44">
        <v>1578.4</v>
      </c>
      <c r="G25" s="123"/>
      <c r="H25" s="124"/>
      <c r="I25" s="29" t="s">
        <v>38</v>
      </c>
      <c r="J25" s="15">
        <f t="shared" si="0"/>
        <v>1</v>
      </c>
      <c r="K25" s="125" t="s">
        <v>60</v>
      </c>
      <c r="L25" s="125" t="s">
        <v>7</v>
      </c>
      <c r="M25" s="126"/>
      <c r="N25" s="123"/>
      <c r="O25" s="123"/>
      <c r="P25" s="127"/>
      <c r="Q25" s="123"/>
      <c r="R25" s="123"/>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44">
        <f t="shared" si="1"/>
        <v>486030.3984</v>
      </c>
      <c r="BB25" s="128">
        <f t="shared" si="2"/>
        <v>486030.3984</v>
      </c>
      <c r="BC25" s="46" t="str">
        <f t="shared" si="3"/>
        <v>INR  Four Lakh Eighty Six Thousand  &amp;Thirty  and Paise Forty Only</v>
      </c>
      <c r="IE25" s="17"/>
      <c r="IF25" s="17"/>
      <c r="IG25" s="17"/>
      <c r="IH25" s="17"/>
      <c r="II25" s="17"/>
    </row>
    <row r="26" spans="1:243" s="16" customFormat="1" ht="242.25">
      <c r="A26" s="28">
        <v>6</v>
      </c>
      <c r="B26" s="69" t="s">
        <v>549</v>
      </c>
      <c r="C26" s="90" t="s">
        <v>53</v>
      </c>
      <c r="D26" s="44"/>
      <c r="E26" s="77"/>
      <c r="F26" s="44"/>
      <c r="G26" s="123"/>
      <c r="H26" s="124"/>
      <c r="I26" s="29" t="s">
        <v>38</v>
      </c>
      <c r="J26" s="15">
        <f t="shared" si="0"/>
        <v>1</v>
      </c>
      <c r="K26" s="125" t="s">
        <v>60</v>
      </c>
      <c r="L26" s="125" t="s">
        <v>7</v>
      </c>
      <c r="M26" s="124"/>
      <c r="N26" s="123"/>
      <c r="O26" s="123"/>
      <c r="P26" s="127"/>
      <c r="Q26" s="123"/>
      <c r="R26" s="123"/>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44"/>
      <c r="BB26" s="128"/>
      <c r="BC26" s="46"/>
      <c r="IE26" s="17"/>
      <c r="IF26" s="17"/>
      <c r="IG26" s="17"/>
      <c r="IH26" s="17"/>
      <c r="II26" s="17"/>
    </row>
    <row r="27" spans="1:243" s="16" customFormat="1" ht="42.75">
      <c r="A27" s="28">
        <v>6.01</v>
      </c>
      <c r="B27" s="45" t="s">
        <v>76</v>
      </c>
      <c r="C27" s="90" t="s">
        <v>54</v>
      </c>
      <c r="D27" s="44">
        <v>1357.27916</v>
      </c>
      <c r="E27" s="77" t="s">
        <v>101</v>
      </c>
      <c r="F27" s="44">
        <v>5691.4</v>
      </c>
      <c r="G27" s="123"/>
      <c r="H27" s="124"/>
      <c r="I27" s="29" t="s">
        <v>38</v>
      </c>
      <c r="J27" s="15">
        <f t="shared" si="0"/>
        <v>1</v>
      </c>
      <c r="K27" s="125" t="s">
        <v>60</v>
      </c>
      <c r="L27" s="125" t="s">
        <v>7</v>
      </c>
      <c r="M27" s="126"/>
      <c r="N27" s="123"/>
      <c r="O27" s="123"/>
      <c r="P27" s="127"/>
      <c r="Q27" s="123"/>
      <c r="R27" s="123"/>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44">
        <f t="shared" si="1"/>
        <v>7724818.611223999</v>
      </c>
      <c r="BB27" s="128">
        <f t="shared" si="2"/>
        <v>7724818.611223999</v>
      </c>
      <c r="BC27" s="46" t="str">
        <f t="shared" si="3"/>
        <v>INR  Seventy Seven Lakh Twenty Four Thousand Eight Hundred &amp; Eighteen  and Paise Sixty One Only</v>
      </c>
      <c r="IE27" s="17"/>
      <c r="IF27" s="17"/>
      <c r="IG27" s="17"/>
      <c r="IH27" s="17"/>
      <c r="II27" s="17"/>
    </row>
    <row r="28" spans="1:243" s="16" customFormat="1" ht="42.75">
      <c r="A28" s="28">
        <v>6.02</v>
      </c>
      <c r="B28" s="45" t="s">
        <v>70</v>
      </c>
      <c r="C28" s="90" t="s">
        <v>55</v>
      </c>
      <c r="D28" s="44">
        <v>438.32636937499996</v>
      </c>
      <c r="E28" s="77" t="s">
        <v>101</v>
      </c>
      <c r="F28" s="44">
        <v>5691.4</v>
      </c>
      <c r="G28" s="123"/>
      <c r="H28" s="124"/>
      <c r="I28" s="29" t="s">
        <v>38</v>
      </c>
      <c r="J28" s="15">
        <f t="shared" si="0"/>
        <v>1</v>
      </c>
      <c r="K28" s="125" t="s">
        <v>60</v>
      </c>
      <c r="L28" s="125" t="s">
        <v>7</v>
      </c>
      <c r="M28" s="126"/>
      <c r="N28" s="123"/>
      <c r="O28" s="123"/>
      <c r="P28" s="127"/>
      <c r="Q28" s="123"/>
      <c r="R28" s="123"/>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44">
        <f t="shared" si="1"/>
        <v>2494690.6986608747</v>
      </c>
      <c r="BB28" s="128">
        <f t="shared" si="2"/>
        <v>2494690.6986608747</v>
      </c>
      <c r="BC28" s="46" t="str">
        <f t="shared" si="3"/>
        <v>INR  Twenty Four Lakh Ninety Four Thousand Six Hundred &amp; Ninety  and Paise Seventy Only</v>
      </c>
      <c r="IE28" s="17"/>
      <c r="IF28" s="17"/>
      <c r="IG28" s="17"/>
      <c r="IH28" s="17"/>
      <c r="II28" s="17"/>
    </row>
    <row r="29" spans="1:243" s="16" customFormat="1" ht="42.75">
      <c r="A29" s="28">
        <v>6.03</v>
      </c>
      <c r="B29" s="45" t="s">
        <v>77</v>
      </c>
      <c r="C29" s="90" t="s">
        <v>56</v>
      </c>
      <c r="D29" s="44">
        <v>373.48644499999995</v>
      </c>
      <c r="E29" s="77" t="s">
        <v>101</v>
      </c>
      <c r="F29" s="44">
        <v>5705.8</v>
      </c>
      <c r="G29" s="123"/>
      <c r="H29" s="124"/>
      <c r="I29" s="29" t="s">
        <v>38</v>
      </c>
      <c r="J29" s="15">
        <f t="shared" si="0"/>
        <v>1</v>
      </c>
      <c r="K29" s="125" t="s">
        <v>60</v>
      </c>
      <c r="L29" s="125" t="s">
        <v>7</v>
      </c>
      <c r="M29" s="126"/>
      <c r="N29" s="123"/>
      <c r="O29" s="123"/>
      <c r="P29" s="127"/>
      <c r="Q29" s="123"/>
      <c r="R29" s="123"/>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44">
        <f t="shared" si="1"/>
        <v>2131038.957881</v>
      </c>
      <c r="BB29" s="128">
        <f t="shared" si="2"/>
        <v>2131038.957881</v>
      </c>
      <c r="BC29" s="46" t="str">
        <f t="shared" si="3"/>
        <v>INR  Twenty One Lakh Thirty One Thousand  &amp;Thirty Eight  and Paise Ninety Six Only</v>
      </c>
      <c r="IE29" s="17"/>
      <c r="IF29" s="17"/>
      <c r="IG29" s="17"/>
      <c r="IH29" s="17"/>
      <c r="II29" s="17"/>
    </row>
    <row r="30" spans="1:243" s="16" customFormat="1" ht="42.75">
      <c r="A30" s="28">
        <v>6.04</v>
      </c>
      <c r="B30" s="45" t="s">
        <v>72</v>
      </c>
      <c r="C30" s="90" t="s">
        <v>271</v>
      </c>
      <c r="D30" s="44">
        <v>367.79990749999996</v>
      </c>
      <c r="E30" s="77" t="s">
        <v>101</v>
      </c>
      <c r="F30" s="44">
        <v>5720.9</v>
      </c>
      <c r="G30" s="123"/>
      <c r="H30" s="124"/>
      <c r="I30" s="29" t="s">
        <v>38</v>
      </c>
      <c r="J30" s="15">
        <f t="shared" si="0"/>
        <v>1</v>
      </c>
      <c r="K30" s="125" t="s">
        <v>60</v>
      </c>
      <c r="L30" s="125" t="s">
        <v>7</v>
      </c>
      <c r="M30" s="126"/>
      <c r="N30" s="123"/>
      <c r="O30" s="123"/>
      <c r="P30" s="127"/>
      <c r="Q30" s="123"/>
      <c r="R30" s="123"/>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44">
        <f t="shared" si="1"/>
        <v>2104146.4908167496</v>
      </c>
      <c r="BB30" s="128">
        <f t="shared" si="2"/>
        <v>2104146.4908167496</v>
      </c>
      <c r="BC30" s="46" t="str">
        <f t="shared" si="3"/>
        <v>INR  Twenty One Lakh Four Thousand One Hundred &amp; Forty Six  and Paise Forty Nine Only</v>
      </c>
      <c r="IE30" s="17"/>
      <c r="IF30" s="17"/>
      <c r="IG30" s="17"/>
      <c r="IH30" s="17"/>
      <c r="II30" s="17"/>
    </row>
    <row r="31" spans="1:243" s="16" customFormat="1" ht="42.75">
      <c r="A31" s="28">
        <v>6.05</v>
      </c>
      <c r="B31" s="45" t="s">
        <v>78</v>
      </c>
      <c r="C31" s="90" t="s">
        <v>272</v>
      </c>
      <c r="D31" s="44">
        <v>355.4656324999999</v>
      </c>
      <c r="E31" s="77" t="s">
        <v>101</v>
      </c>
      <c r="F31" s="44">
        <v>5736.8</v>
      </c>
      <c r="G31" s="123"/>
      <c r="H31" s="124"/>
      <c r="I31" s="29" t="s">
        <v>38</v>
      </c>
      <c r="J31" s="15">
        <f t="shared" si="0"/>
        <v>1</v>
      </c>
      <c r="K31" s="125" t="s">
        <v>60</v>
      </c>
      <c r="L31" s="125" t="s">
        <v>7</v>
      </c>
      <c r="M31" s="126"/>
      <c r="N31" s="123"/>
      <c r="O31" s="123"/>
      <c r="P31" s="127"/>
      <c r="Q31" s="123"/>
      <c r="R31" s="123"/>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44">
        <f t="shared" si="1"/>
        <v>2039235.2405259996</v>
      </c>
      <c r="BB31" s="128">
        <f t="shared" si="2"/>
        <v>2039235.2405259996</v>
      </c>
      <c r="BC31" s="46" t="str">
        <f t="shared" si="3"/>
        <v>INR  Twenty Lakh Thirty Nine Thousand Two Hundred &amp; Thirty Five  and Paise Twenty Four Only</v>
      </c>
      <c r="IE31" s="17"/>
      <c r="IF31" s="17"/>
      <c r="IG31" s="17"/>
      <c r="IH31" s="17"/>
      <c r="II31" s="17"/>
    </row>
    <row r="32" spans="1:243" s="16" customFormat="1" ht="42.75">
      <c r="A32" s="28">
        <v>6.06</v>
      </c>
      <c r="B32" s="45" t="s">
        <v>79</v>
      </c>
      <c r="C32" s="90" t="s">
        <v>273</v>
      </c>
      <c r="D32" s="44">
        <v>23.553945</v>
      </c>
      <c r="E32" s="77" t="s">
        <v>101</v>
      </c>
      <c r="F32" s="44">
        <v>5770.9</v>
      </c>
      <c r="G32" s="123"/>
      <c r="H32" s="124"/>
      <c r="I32" s="29" t="s">
        <v>38</v>
      </c>
      <c r="J32" s="15">
        <f t="shared" si="0"/>
        <v>1</v>
      </c>
      <c r="K32" s="125" t="s">
        <v>60</v>
      </c>
      <c r="L32" s="125" t="s">
        <v>7</v>
      </c>
      <c r="M32" s="126"/>
      <c r="N32" s="123"/>
      <c r="O32" s="123"/>
      <c r="P32" s="127"/>
      <c r="Q32" s="123"/>
      <c r="R32" s="123"/>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44">
        <f t="shared" si="1"/>
        <v>135927.4612005</v>
      </c>
      <c r="BB32" s="128">
        <f t="shared" si="2"/>
        <v>135927.4612005</v>
      </c>
      <c r="BC32" s="46" t="str">
        <f t="shared" si="3"/>
        <v>INR  One Lakh Thirty Five Thousand Nine Hundred &amp; Twenty Seven  and Paise Forty Six Only</v>
      </c>
      <c r="IE32" s="17"/>
      <c r="IF32" s="17"/>
      <c r="IG32" s="17"/>
      <c r="IH32" s="17"/>
      <c r="II32" s="17"/>
    </row>
    <row r="33" spans="1:243" s="16" customFormat="1" ht="256.5">
      <c r="A33" s="28">
        <v>7</v>
      </c>
      <c r="B33" s="69" t="s">
        <v>550</v>
      </c>
      <c r="C33" s="90" t="s">
        <v>274</v>
      </c>
      <c r="D33" s="44"/>
      <c r="E33" s="77"/>
      <c r="F33" s="44"/>
      <c r="G33" s="123"/>
      <c r="H33" s="124"/>
      <c r="I33" s="29" t="s">
        <v>38</v>
      </c>
      <c r="J33" s="15">
        <f t="shared" si="0"/>
        <v>1</v>
      </c>
      <c r="K33" s="125" t="s">
        <v>60</v>
      </c>
      <c r="L33" s="125" t="s">
        <v>7</v>
      </c>
      <c r="M33" s="124"/>
      <c r="N33" s="123"/>
      <c r="O33" s="123"/>
      <c r="P33" s="127"/>
      <c r="Q33" s="123"/>
      <c r="R33" s="123"/>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44"/>
      <c r="BB33" s="128"/>
      <c r="BC33" s="46"/>
      <c r="IE33" s="17"/>
      <c r="IF33" s="17"/>
      <c r="IG33" s="17"/>
      <c r="IH33" s="17"/>
      <c r="II33" s="17"/>
    </row>
    <row r="34" spans="1:243" s="16" customFormat="1" ht="42.75">
      <c r="A34" s="28">
        <v>7.01</v>
      </c>
      <c r="B34" s="45" t="s">
        <v>76</v>
      </c>
      <c r="C34" s="90" t="s">
        <v>275</v>
      </c>
      <c r="D34" s="44">
        <v>963.2302999999999</v>
      </c>
      <c r="E34" s="77" t="s">
        <v>98</v>
      </c>
      <c r="F34" s="44">
        <v>5258.2</v>
      </c>
      <c r="G34" s="123"/>
      <c r="H34" s="124"/>
      <c r="I34" s="29" t="s">
        <v>38</v>
      </c>
      <c r="J34" s="15">
        <f t="shared" si="0"/>
        <v>1</v>
      </c>
      <c r="K34" s="125" t="s">
        <v>60</v>
      </c>
      <c r="L34" s="125" t="s">
        <v>7</v>
      </c>
      <c r="M34" s="126"/>
      <c r="N34" s="123"/>
      <c r="O34" s="123"/>
      <c r="P34" s="127"/>
      <c r="Q34" s="123"/>
      <c r="R34" s="123"/>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44">
        <f t="shared" si="1"/>
        <v>5064857.56346</v>
      </c>
      <c r="BB34" s="128">
        <f t="shared" si="2"/>
        <v>5064857.56346</v>
      </c>
      <c r="BC34" s="46" t="str">
        <f t="shared" si="3"/>
        <v>INR  Fifty Lakh Sixty Four Thousand Eight Hundred &amp; Fifty Seven  and Paise Fifty Six Only</v>
      </c>
      <c r="IE34" s="17"/>
      <c r="IF34" s="17"/>
      <c r="IG34" s="17"/>
      <c r="IH34" s="17"/>
      <c r="II34" s="17"/>
    </row>
    <row r="35" spans="1:243" s="16" customFormat="1" ht="42.75">
      <c r="A35" s="28">
        <v>7.02</v>
      </c>
      <c r="B35" s="45" t="s">
        <v>80</v>
      </c>
      <c r="C35" s="90" t="s">
        <v>276</v>
      </c>
      <c r="D35" s="44">
        <v>313.342</v>
      </c>
      <c r="E35" s="77" t="s">
        <v>98</v>
      </c>
      <c r="F35" s="44">
        <v>5258.2</v>
      </c>
      <c r="G35" s="123"/>
      <c r="H35" s="124"/>
      <c r="I35" s="29" t="s">
        <v>38</v>
      </c>
      <c r="J35" s="15">
        <f t="shared" si="0"/>
        <v>1</v>
      </c>
      <c r="K35" s="125" t="s">
        <v>60</v>
      </c>
      <c r="L35" s="125" t="s">
        <v>7</v>
      </c>
      <c r="M35" s="126"/>
      <c r="N35" s="123"/>
      <c r="O35" s="123"/>
      <c r="P35" s="127"/>
      <c r="Q35" s="123"/>
      <c r="R35" s="123"/>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44">
        <f t="shared" si="1"/>
        <v>1647614.9043999999</v>
      </c>
      <c r="BB35" s="128">
        <f t="shared" si="2"/>
        <v>1647614.9043999999</v>
      </c>
      <c r="BC35" s="46" t="str">
        <f t="shared" si="3"/>
        <v>INR  Sixteen Lakh Forty Seven Thousand Six Hundred &amp; Fourteen  and Paise Ninety Only</v>
      </c>
      <c r="IE35" s="17"/>
      <c r="IF35" s="17"/>
      <c r="IG35" s="17"/>
      <c r="IH35" s="17"/>
      <c r="II35" s="17"/>
    </row>
    <row r="36" spans="1:243" s="16" customFormat="1" ht="42.75">
      <c r="A36" s="28">
        <v>7.03</v>
      </c>
      <c r="B36" s="45" t="s">
        <v>81</v>
      </c>
      <c r="C36" s="90" t="s">
        <v>277</v>
      </c>
      <c r="D36" s="44">
        <v>254.66656249999994</v>
      </c>
      <c r="E36" s="77" t="s">
        <v>98</v>
      </c>
      <c r="F36" s="44">
        <v>5311</v>
      </c>
      <c r="G36" s="123"/>
      <c r="H36" s="124"/>
      <c r="I36" s="29" t="s">
        <v>38</v>
      </c>
      <c r="J36" s="15">
        <f t="shared" si="0"/>
        <v>1</v>
      </c>
      <c r="K36" s="125" t="s">
        <v>60</v>
      </c>
      <c r="L36" s="125" t="s">
        <v>7</v>
      </c>
      <c r="M36" s="126"/>
      <c r="N36" s="123"/>
      <c r="O36" s="123"/>
      <c r="P36" s="127"/>
      <c r="Q36" s="123"/>
      <c r="R36" s="123"/>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44">
        <f t="shared" si="1"/>
        <v>1352534.1134374996</v>
      </c>
      <c r="BB36" s="128">
        <f t="shared" si="2"/>
        <v>1352534.1134374996</v>
      </c>
      <c r="BC36" s="46" t="str">
        <f t="shared" si="3"/>
        <v>INR  Thirteen Lakh Fifty Two Thousand Five Hundred &amp; Thirty Four  and Paise Eleven Only</v>
      </c>
      <c r="IE36" s="17"/>
      <c r="IF36" s="17"/>
      <c r="IG36" s="17"/>
      <c r="IH36" s="17"/>
      <c r="II36" s="17"/>
    </row>
    <row r="37" spans="1:243" s="16" customFormat="1" ht="42.75">
      <c r="A37" s="28">
        <v>7.04</v>
      </c>
      <c r="B37" s="45" t="s">
        <v>82</v>
      </c>
      <c r="C37" s="90" t="s">
        <v>278</v>
      </c>
      <c r="D37" s="44">
        <v>248.34818749999994</v>
      </c>
      <c r="E37" s="77" t="s">
        <v>98</v>
      </c>
      <c r="F37" s="44">
        <v>5371.8</v>
      </c>
      <c r="G37" s="123"/>
      <c r="H37" s="124"/>
      <c r="I37" s="29" t="s">
        <v>38</v>
      </c>
      <c r="J37" s="15">
        <f t="shared" si="0"/>
        <v>1</v>
      </c>
      <c r="K37" s="125" t="s">
        <v>60</v>
      </c>
      <c r="L37" s="125" t="s">
        <v>7</v>
      </c>
      <c r="M37" s="126"/>
      <c r="N37" s="123"/>
      <c r="O37" s="123"/>
      <c r="P37" s="127"/>
      <c r="Q37" s="123"/>
      <c r="R37" s="123"/>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44">
        <f t="shared" si="1"/>
        <v>1334076.7936124997</v>
      </c>
      <c r="BB37" s="128">
        <f t="shared" si="2"/>
        <v>1334076.7936124997</v>
      </c>
      <c r="BC37" s="46" t="str">
        <f t="shared" si="3"/>
        <v>INR  Thirteen Lakh Thirty Four Thousand  &amp;Seventy Six  and Paise Seventy Nine Only</v>
      </c>
      <c r="IE37" s="17"/>
      <c r="IF37" s="17"/>
      <c r="IG37" s="17"/>
      <c r="IH37" s="17"/>
      <c r="II37" s="17"/>
    </row>
    <row r="38" spans="1:243" s="16" customFormat="1" ht="42.75">
      <c r="A38" s="28">
        <v>7.05</v>
      </c>
      <c r="B38" s="45" t="s">
        <v>83</v>
      </c>
      <c r="C38" s="90" t="s">
        <v>279</v>
      </c>
      <c r="D38" s="44">
        <v>269.61916249999996</v>
      </c>
      <c r="E38" s="77" t="s">
        <v>98</v>
      </c>
      <c r="F38" s="44">
        <v>5441.7</v>
      </c>
      <c r="G38" s="123"/>
      <c r="H38" s="124"/>
      <c r="I38" s="29" t="s">
        <v>38</v>
      </c>
      <c r="J38" s="15">
        <f t="shared" si="0"/>
        <v>1</v>
      </c>
      <c r="K38" s="125" t="s">
        <v>60</v>
      </c>
      <c r="L38" s="125" t="s">
        <v>7</v>
      </c>
      <c r="M38" s="126"/>
      <c r="N38" s="123"/>
      <c r="O38" s="123"/>
      <c r="P38" s="127"/>
      <c r="Q38" s="123"/>
      <c r="R38" s="123"/>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44">
        <f t="shared" si="1"/>
        <v>1467186.5965762497</v>
      </c>
      <c r="BB38" s="128">
        <f t="shared" si="2"/>
        <v>1467186.5965762497</v>
      </c>
      <c r="BC38" s="46" t="str">
        <f t="shared" si="3"/>
        <v>INR  Fourteen Lakh Sixty Seven Thousand One Hundred &amp; Eighty Six  and Paise Sixty Only</v>
      </c>
      <c r="IE38" s="17"/>
      <c r="IF38" s="17"/>
      <c r="IG38" s="17"/>
      <c r="IH38" s="17"/>
      <c r="II38" s="17"/>
    </row>
    <row r="39" spans="1:243" s="16" customFormat="1" ht="213.75">
      <c r="A39" s="28">
        <v>8</v>
      </c>
      <c r="B39" s="69" t="s">
        <v>562</v>
      </c>
      <c r="C39" s="90" t="s">
        <v>280</v>
      </c>
      <c r="D39" s="44"/>
      <c r="E39" s="77"/>
      <c r="F39" s="44"/>
      <c r="G39" s="123"/>
      <c r="H39" s="124"/>
      <c r="I39" s="29" t="s">
        <v>38</v>
      </c>
      <c r="J39" s="15">
        <f t="shared" si="0"/>
        <v>1</v>
      </c>
      <c r="K39" s="125" t="s">
        <v>60</v>
      </c>
      <c r="L39" s="125" t="s">
        <v>7</v>
      </c>
      <c r="M39" s="124"/>
      <c r="N39" s="123"/>
      <c r="O39" s="123"/>
      <c r="P39" s="127"/>
      <c r="Q39" s="123"/>
      <c r="R39" s="123"/>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44"/>
      <c r="BB39" s="128"/>
      <c r="BC39" s="46"/>
      <c r="IE39" s="17"/>
      <c r="IF39" s="17"/>
      <c r="IG39" s="17"/>
      <c r="IH39" s="17"/>
      <c r="II39" s="17"/>
    </row>
    <row r="40" spans="1:243" s="16" customFormat="1" ht="42.75">
      <c r="A40" s="28">
        <v>8.01</v>
      </c>
      <c r="B40" s="45" t="s">
        <v>80</v>
      </c>
      <c r="C40" s="90" t="s">
        <v>281</v>
      </c>
      <c r="D40" s="44">
        <v>268.58000000000004</v>
      </c>
      <c r="E40" s="77" t="s">
        <v>98</v>
      </c>
      <c r="F40" s="44">
        <v>3799.6</v>
      </c>
      <c r="G40" s="123"/>
      <c r="H40" s="124"/>
      <c r="I40" s="29" t="s">
        <v>38</v>
      </c>
      <c r="J40" s="15">
        <f t="shared" si="0"/>
        <v>1</v>
      </c>
      <c r="K40" s="125" t="s">
        <v>60</v>
      </c>
      <c r="L40" s="125" t="s">
        <v>7</v>
      </c>
      <c r="M40" s="126"/>
      <c r="N40" s="123"/>
      <c r="O40" s="123"/>
      <c r="P40" s="127"/>
      <c r="Q40" s="123"/>
      <c r="R40" s="123"/>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44">
        <f t="shared" si="1"/>
        <v>1020496.5680000001</v>
      </c>
      <c r="BB40" s="128">
        <f t="shared" si="2"/>
        <v>1020496.5680000001</v>
      </c>
      <c r="BC40" s="46" t="str">
        <f t="shared" si="3"/>
        <v>INR  Ten Lakh Twenty Thousand Four Hundred &amp; Ninety Six  and Paise Fifty Seven Only</v>
      </c>
      <c r="IE40" s="17"/>
      <c r="IF40" s="17"/>
      <c r="IG40" s="17"/>
      <c r="IH40" s="17"/>
      <c r="II40" s="17"/>
    </row>
    <row r="41" spans="1:243" s="16" customFormat="1" ht="42.75">
      <c r="A41" s="28">
        <v>8.02</v>
      </c>
      <c r="B41" s="45" t="s">
        <v>81</v>
      </c>
      <c r="C41" s="90" t="s">
        <v>282</v>
      </c>
      <c r="D41" s="44">
        <v>182.58</v>
      </c>
      <c r="E41" s="77" t="s">
        <v>98</v>
      </c>
      <c r="F41" s="44">
        <v>3962.5</v>
      </c>
      <c r="G41" s="123"/>
      <c r="H41" s="124"/>
      <c r="I41" s="29" t="s">
        <v>38</v>
      </c>
      <c r="J41" s="15">
        <f t="shared" si="0"/>
        <v>1</v>
      </c>
      <c r="K41" s="125" t="s">
        <v>60</v>
      </c>
      <c r="L41" s="125" t="s">
        <v>7</v>
      </c>
      <c r="M41" s="126"/>
      <c r="N41" s="123"/>
      <c r="O41" s="123"/>
      <c r="P41" s="127"/>
      <c r="Q41" s="123"/>
      <c r="R41" s="123"/>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44">
        <f t="shared" si="1"/>
        <v>723473.25</v>
      </c>
      <c r="BB41" s="128">
        <f t="shared" si="2"/>
        <v>723473.25</v>
      </c>
      <c r="BC41" s="46" t="str">
        <f t="shared" si="3"/>
        <v>INR  Seven Lakh Twenty Three Thousand Four Hundred &amp; Seventy Three  and Paise Twenty Five Only</v>
      </c>
      <c r="IE41" s="17"/>
      <c r="IF41" s="17"/>
      <c r="IG41" s="17"/>
      <c r="IH41" s="17"/>
      <c r="II41" s="17"/>
    </row>
    <row r="42" spans="1:243" s="16" customFormat="1" ht="42.75">
      <c r="A42" s="28">
        <v>8.03</v>
      </c>
      <c r="B42" s="45" t="s">
        <v>82</v>
      </c>
      <c r="C42" s="90" t="s">
        <v>283</v>
      </c>
      <c r="D42" s="44">
        <v>182.58</v>
      </c>
      <c r="E42" s="77" t="s">
        <v>98</v>
      </c>
      <c r="F42" s="44">
        <v>4149.9</v>
      </c>
      <c r="G42" s="123"/>
      <c r="H42" s="124"/>
      <c r="I42" s="29" t="s">
        <v>38</v>
      </c>
      <c r="J42" s="15">
        <f t="shared" si="0"/>
        <v>1</v>
      </c>
      <c r="K42" s="125" t="s">
        <v>60</v>
      </c>
      <c r="L42" s="125" t="s">
        <v>7</v>
      </c>
      <c r="M42" s="126"/>
      <c r="N42" s="123"/>
      <c r="O42" s="123"/>
      <c r="P42" s="127"/>
      <c r="Q42" s="123"/>
      <c r="R42" s="123"/>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44">
        <f t="shared" si="1"/>
        <v>757688.742</v>
      </c>
      <c r="BB42" s="128">
        <f t="shared" si="2"/>
        <v>757688.742</v>
      </c>
      <c r="BC42" s="46" t="str">
        <f t="shared" si="3"/>
        <v>INR  Seven Lakh Fifty Seven Thousand Six Hundred &amp; Eighty Eight  and Paise Seventy Four Only</v>
      </c>
      <c r="IE42" s="17"/>
      <c r="IF42" s="17"/>
      <c r="IG42" s="17"/>
      <c r="IH42" s="17"/>
      <c r="II42" s="17"/>
    </row>
    <row r="43" spans="1:243" s="16" customFormat="1" ht="42.75">
      <c r="A43" s="28">
        <v>8.04</v>
      </c>
      <c r="B43" s="45" t="s">
        <v>83</v>
      </c>
      <c r="C43" s="90" t="s">
        <v>284</v>
      </c>
      <c r="D43" s="44">
        <v>170.27000000000007</v>
      </c>
      <c r="E43" s="77" t="s">
        <v>98</v>
      </c>
      <c r="F43" s="44">
        <v>4365.3</v>
      </c>
      <c r="G43" s="123"/>
      <c r="H43" s="124"/>
      <c r="I43" s="29" t="s">
        <v>38</v>
      </c>
      <c r="J43" s="15">
        <f t="shared" si="0"/>
        <v>1</v>
      </c>
      <c r="K43" s="125" t="s">
        <v>60</v>
      </c>
      <c r="L43" s="125" t="s">
        <v>7</v>
      </c>
      <c r="M43" s="126"/>
      <c r="N43" s="123"/>
      <c r="O43" s="123"/>
      <c r="P43" s="127"/>
      <c r="Q43" s="123"/>
      <c r="R43" s="123"/>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44">
        <f t="shared" si="1"/>
        <v>743279.6310000003</v>
      </c>
      <c r="BB43" s="128">
        <f t="shared" si="2"/>
        <v>743279.6310000003</v>
      </c>
      <c r="BC43" s="46" t="str">
        <f t="shared" si="3"/>
        <v>INR  Seven Lakh Forty Three Thousand Two Hundred &amp; Seventy Nine  and Paise Sixty Three Only</v>
      </c>
      <c r="IE43" s="17"/>
      <c r="IF43" s="17"/>
      <c r="IG43" s="17"/>
      <c r="IH43" s="17"/>
      <c r="II43" s="17"/>
    </row>
    <row r="44" spans="1:243" s="16" customFormat="1" ht="85.5">
      <c r="A44" s="28">
        <v>9</v>
      </c>
      <c r="B44" s="71" t="s">
        <v>553</v>
      </c>
      <c r="C44" s="90" t="s">
        <v>285</v>
      </c>
      <c r="D44" s="44"/>
      <c r="E44" s="77"/>
      <c r="F44" s="44"/>
      <c r="G44" s="123"/>
      <c r="H44" s="124"/>
      <c r="I44" s="29" t="s">
        <v>38</v>
      </c>
      <c r="J44" s="15">
        <f t="shared" si="0"/>
        <v>1</v>
      </c>
      <c r="K44" s="125" t="s">
        <v>60</v>
      </c>
      <c r="L44" s="125" t="s">
        <v>7</v>
      </c>
      <c r="M44" s="124"/>
      <c r="N44" s="123"/>
      <c r="O44" s="123"/>
      <c r="P44" s="127"/>
      <c r="Q44" s="123"/>
      <c r="R44" s="123"/>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44"/>
      <c r="BB44" s="128"/>
      <c r="BC44" s="46"/>
      <c r="IE44" s="17"/>
      <c r="IF44" s="17"/>
      <c r="IG44" s="17"/>
      <c r="IH44" s="17"/>
      <c r="II44" s="17"/>
    </row>
    <row r="45" spans="1:243" s="16" customFormat="1" ht="42.75">
      <c r="A45" s="28">
        <v>9.01</v>
      </c>
      <c r="B45" s="45" t="s">
        <v>80</v>
      </c>
      <c r="C45" s="90" t="s">
        <v>286</v>
      </c>
      <c r="D45" s="44">
        <v>2400.1299999999997</v>
      </c>
      <c r="E45" s="77" t="s">
        <v>99</v>
      </c>
      <c r="F45" s="44">
        <v>96.7</v>
      </c>
      <c r="G45" s="123"/>
      <c r="H45" s="124"/>
      <c r="I45" s="29" t="s">
        <v>38</v>
      </c>
      <c r="J45" s="15">
        <f t="shared" si="0"/>
        <v>1</v>
      </c>
      <c r="K45" s="125" t="s">
        <v>60</v>
      </c>
      <c r="L45" s="125" t="s">
        <v>7</v>
      </c>
      <c r="M45" s="126"/>
      <c r="N45" s="123"/>
      <c r="O45" s="123"/>
      <c r="P45" s="127"/>
      <c r="Q45" s="123"/>
      <c r="R45" s="123"/>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44">
        <f t="shared" si="1"/>
        <v>232092.57099999997</v>
      </c>
      <c r="BB45" s="128">
        <f t="shared" si="2"/>
        <v>232092.57099999997</v>
      </c>
      <c r="BC45" s="46" t="str">
        <f t="shared" si="3"/>
        <v>INR  Two Lakh Thirty Two Thousand  &amp;Ninety Two  and Paise Fifty Seven Only</v>
      </c>
      <c r="IE45" s="17"/>
      <c r="IF45" s="17"/>
      <c r="IG45" s="17"/>
      <c r="IH45" s="17"/>
      <c r="II45" s="17"/>
    </row>
    <row r="46" spans="1:243" s="16" customFormat="1" ht="42.75">
      <c r="A46" s="28">
        <v>9.02</v>
      </c>
      <c r="B46" s="45" t="s">
        <v>81</v>
      </c>
      <c r="C46" s="90" t="s">
        <v>287</v>
      </c>
      <c r="D46" s="44">
        <v>1738.4350000000002</v>
      </c>
      <c r="E46" s="77" t="s">
        <v>99</v>
      </c>
      <c r="F46" s="44">
        <v>98.7</v>
      </c>
      <c r="G46" s="123"/>
      <c r="H46" s="124"/>
      <c r="I46" s="29" t="s">
        <v>38</v>
      </c>
      <c r="J46" s="15">
        <f t="shared" si="0"/>
        <v>1</v>
      </c>
      <c r="K46" s="125" t="s">
        <v>60</v>
      </c>
      <c r="L46" s="125" t="s">
        <v>7</v>
      </c>
      <c r="M46" s="126"/>
      <c r="N46" s="123"/>
      <c r="O46" s="123"/>
      <c r="P46" s="127"/>
      <c r="Q46" s="123"/>
      <c r="R46" s="123"/>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44">
        <f t="shared" si="1"/>
        <v>171583.5345</v>
      </c>
      <c r="BB46" s="128">
        <f t="shared" si="2"/>
        <v>171583.5345</v>
      </c>
      <c r="BC46" s="46" t="str">
        <f t="shared" si="3"/>
        <v>INR  One Lakh Seventy One Thousand Five Hundred &amp; Eighty Three  and Paise Fifty Three Only</v>
      </c>
      <c r="IE46" s="17"/>
      <c r="IF46" s="17"/>
      <c r="IG46" s="17"/>
      <c r="IH46" s="17"/>
      <c r="II46" s="17"/>
    </row>
    <row r="47" spans="1:243" s="16" customFormat="1" ht="42.75">
      <c r="A47" s="28">
        <v>9.03</v>
      </c>
      <c r="B47" s="45" t="s">
        <v>82</v>
      </c>
      <c r="C47" s="90" t="s">
        <v>288</v>
      </c>
      <c r="D47" s="44">
        <v>1738.4350000000002</v>
      </c>
      <c r="E47" s="77" t="s">
        <v>99</v>
      </c>
      <c r="F47" s="44">
        <v>100.8</v>
      </c>
      <c r="G47" s="123"/>
      <c r="H47" s="124"/>
      <c r="I47" s="29" t="s">
        <v>38</v>
      </c>
      <c r="J47" s="15">
        <f t="shared" si="0"/>
        <v>1</v>
      </c>
      <c r="K47" s="125" t="s">
        <v>60</v>
      </c>
      <c r="L47" s="125" t="s">
        <v>7</v>
      </c>
      <c r="M47" s="126"/>
      <c r="N47" s="123"/>
      <c r="O47" s="123"/>
      <c r="P47" s="127"/>
      <c r="Q47" s="123"/>
      <c r="R47" s="123"/>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44">
        <f t="shared" si="1"/>
        <v>175234.24800000002</v>
      </c>
      <c r="BB47" s="128">
        <f t="shared" si="2"/>
        <v>175234.24800000002</v>
      </c>
      <c r="BC47" s="46" t="str">
        <f t="shared" si="3"/>
        <v>INR  One Lakh Seventy Five Thousand Two Hundred &amp; Thirty Four  and Paise Twenty Five Only</v>
      </c>
      <c r="IE47" s="17"/>
      <c r="IF47" s="17"/>
      <c r="IG47" s="17"/>
      <c r="IH47" s="17"/>
      <c r="II47" s="17"/>
    </row>
    <row r="48" spans="1:243" s="16" customFormat="1" ht="42.75">
      <c r="A48" s="28">
        <v>9.04</v>
      </c>
      <c r="B48" s="45" t="s">
        <v>83</v>
      </c>
      <c r="C48" s="90" t="s">
        <v>289</v>
      </c>
      <c r="D48" s="44">
        <v>1405.5890000000002</v>
      </c>
      <c r="E48" s="77" t="s">
        <v>99</v>
      </c>
      <c r="F48" s="44">
        <v>102.9</v>
      </c>
      <c r="G48" s="123"/>
      <c r="H48" s="124"/>
      <c r="I48" s="29" t="s">
        <v>38</v>
      </c>
      <c r="J48" s="15">
        <f t="shared" si="0"/>
        <v>1</v>
      </c>
      <c r="K48" s="125" t="s">
        <v>60</v>
      </c>
      <c r="L48" s="125" t="s">
        <v>7</v>
      </c>
      <c r="M48" s="126"/>
      <c r="N48" s="123"/>
      <c r="O48" s="123"/>
      <c r="P48" s="127"/>
      <c r="Q48" s="123"/>
      <c r="R48" s="123"/>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44">
        <f t="shared" si="1"/>
        <v>144635.1081</v>
      </c>
      <c r="BB48" s="128">
        <f t="shared" si="2"/>
        <v>144635.1081</v>
      </c>
      <c r="BC48" s="46" t="str">
        <f t="shared" si="3"/>
        <v>INR  One Lakh Forty Four Thousand Six Hundred &amp; Thirty Five  and Paise Eleven Only</v>
      </c>
      <c r="IE48" s="17"/>
      <c r="IF48" s="17"/>
      <c r="IG48" s="17"/>
      <c r="IH48" s="17"/>
      <c r="II48" s="17"/>
    </row>
    <row r="49" spans="1:243" s="16" customFormat="1" ht="171">
      <c r="A49" s="28">
        <v>10</v>
      </c>
      <c r="B49" s="69" t="s">
        <v>551</v>
      </c>
      <c r="C49" s="90" t="s">
        <v>290</v>
      </c>
      <c r="D49" s="44"/>
      <c r="E49" s="77"/>
      <c r="F49" s="44"/>
      <c r="G49" s="123"/>
      <c r="H49" s="124"/>
      <c r="I49" s="29" t="s">
        <v>38</v>
      </c>
      <c r="J49" s="15">
        <f t="shared" si="0"/>
        <v>1</v>
      </c>
      <c r="K49" s="125" t="s">
        <v>60</v>
      </c>
      <c r="L49" s="125" t="s">
        <v>7</v>
      </c>
      <c r="M49" s="124"/>
      <c r="N49" s="123"/>
      <c r="O49" s="123"/>
      <c r="P49" s="127"/>
      <c r="Q49" s="123"/>
      <c r="R49" s="123"/>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44"/>
      <c r="BB49" s="128"/>
      <c r="BC49" s="46"/>
      <c r="IE49" s="17"/>
      <c r="IF49" s="17"/>
      <c r="IG49" s="17"/>
      <c r="IH49" s="17"/>
      <c r="II49" s="17"/>
    </row>
    <row r="50" spans="1:243" s="16" customFormat="1" ht="42.75">
      <c r="A50" s="28">
        <v>10.01</v>
      </c>
      <c r="B50" s="45" t="s">
        <v>80</v>
      </c>
      <c r="C50" s="90" t="s">
        <v>291</v>
      </c>
      <c r="D50" s="44">
        <v>1039.41</v>
      </c>
      <c r="E50" s="77" t="s">
        <v>99</v>
      </c>
      <c r="F50" s="44">
        <v>136.1</v>
      </c>
      <c r="G50" s="123"/>
      <c r="H50" s="124"/>
      <c r="I50" s="29" t="s">
        <v>38</v>
      </c>
      <c r="J50" s="15">
        <f t="shared" si="0"/>
        <v>1</v>
      </c>
      <c r="K50" s="125" t="s">
        <v>60</v>
      </c>
      <c r="L50" s="125" t="s">
        <v>7</v>
      </c>
      <c r="M50" s="126"/>
      <c r="N50" s="123"/>
      <c r="O50" s="123"/>
      <c r="P50" s="127"/>
      <c r="Q50" s="123"/>
      <c r="R50" s="123"/>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44">
        <f t="shared" si="1"/>
        <v>141463.701</v>
      </c>
      <c r="BB50" s="128">
        <f t="shared" si="2"/>
        <v>141463.701</v>
      </c>
      <c r="BC50" s="46" t="str">
        <f t="shared" si="3"/>
        <v>INR  One Lakh Forty One Thousand Four Hundred &amp; Sixty Three  and Paise Seventy Only</v>
      </c>
      <c r="IE50" s="17"/>
      <c r="IF50" s="17"/>
      <c r="IG50" s="17"/>
      <c r="IH50" s="17"/>
      <c r="II50" s="17"/>
    </row>
    <row r="51" spans="1:243" s="16" customFormat="1" ht="42.75">
      <c r="A51" s="28">
        <v>10.02</v>
      </c>
      <c r="B51" s="45" t="s">
        <v>81</v>
      </c>
      <c r="C51" s="90" t="s">
        <v>292</v>
      </c>
      <c r="D51" s="44">
        <v>837.825</v>
      </c>
      <c r="E51" s="77" t="s">
        <v>99</v>
      </c>
      <c r="F51" s="44">
        <v>139.1</v>
      </c>
      <c r="G51" s="123"/>
      <c r="H51" s="124"/>
      <c r="I51" s="29" t="s">
        <v>38</v>
      </c>
      <c r="J51" s="15">
        <f t="shared" si="0"/>
        <v>1</v>
      </c>
      <c r="K51" s="125" t="s">
        <v>60</v>
      </c>
      <c r="L51" s="125" t="s">
        <v>7</v>
      </c>
      <c r="M51" s="126"/>
      <c r="N51" s="123"/>
      <c r="O51" s="123"/>
      <c r="P51" s="127"/>
      <c r="Q51" s="123"/>
      <c r="R51" s="123"/>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44">
        <f t="shared" si="1"/>
        <v>116541.4575</v>
      </c>
      <c r="BB51" s="128">
        <f t="shared" si="2"/>
        <v>116541.4575</v>
      </c>
      <c r="BC51" s="46" t="str">
        <f t="shared" si="3"/>
        <v>INR  One Lakh Sixteen Thousand Five Hundred &amp; Forty One  and Paise Forty Six Only</v>
      </c>
      <c r="IE51" s="17"/>
      <c r="IF51" s="17"/>
      <c r="IG51" s="17"/>
      <c r="IH51" s="17"/>
      <c r="II51" s="17"/>
    </row>
    <row r="52" spans="1:243" s="16" customFormat="1" ht="42.75">
      <c r="A52" s="28">
        <v>10.03</v>
      </c>
      <c r="B52" s="45" t="s">
        <v>82</v>
      </c>
      <c r="C52" s="90" t="s">
        <v>293</v>
      </c>
      <c r="D52" s="44">
        <v>837.825</v>
      </c>
      <c r="E52" s="77" t="s">
        <v>99</v>
      </c>
      <c r="F52" s="44">
        <v>142.2</v>
      </c>
      <c r="G52" s="123"/>
      <c r="H52" s="124"/>
      <c r="I52" s="29" t="s">
        <v>38</v>
      </c>
      <c r="J52" s="15">
        <f t="shared" si="0"/>
        <v>1</v>
      </c>
      <c r="K52" s="125" t="s">
        <v>60</v>
      </c>
      <c r="L52" s="125" t="s">
        <v>7</v>
      </c>
      <c r="M52" s="126"/>
      <c r="N52" s="123"/>
      <c r="O52" s="123"/>
      <c r="P52" s="127"/>
      <c r="Q52" s="123"/>
      <c r="R52" s="123"/>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44">
        <f t="shared" si="1"/>
        <v>119138.715</v>
      </c>
      <c r="BB52" s="128">
        <f t="shared" si="2"/>
        <v>119138.715</v>
      </c>
      <c r="BC52" s="46" t="str">
        <f t="shared" si="3"/>
        <v>INR  One Lakh Nineteen Thousand One Hundred &amp; Thirty Eight  and Paise Seventy One Only</v>
      </c>
      <c r="IE52" s="17"/>
      <c r="IF52" s="17"/>
      <c r="IG52" s="17"/>
      <c r="IH52" s="17"/>
      <c r="II52" s="17"/>
    </row>
    <row r="53" spans="1:243" s="16" customFormat="1" ht="42.75">
      <c r="A53" s="28">
        <v>10.04</v>
      </c>
      <c r="B53" s="45" t="s">
        <v>83</v>
      </c>
      <c r="C53" s="90" t="s">
        <v>294</v>
      </c>
      <c r="D53" s="44">
        <v>683.559</v>
      </c>
      <c r="E53" s="77" t="s">
        <v>99</v>
      </c>
      <c r="F53" s="44">
        <v>145.4</v>
      </c>
      <c r="G53" s="123"/>
      <c r="H53" s="124"/>
      <c r="I53" s="29" t="s">
        <v>38</v>
      </c>
      <c r="J53" s="15">
        <f t="shared" si="0"/>
        <v>1</v>
      </c>
      <c r="K53" s="125" t="s">
        <v>60</v>
      </c>
      <c r="L53" s="125" t="s">
        <v>7</v>
      </c>
      <c r="M53" s="126"/>
      <c r="N53" s="123"/>
      <c r="O53" s="123"/>
      <c r="P53" s="127"/>
      <c r="Q53" s="123"/>
      <c r="R53" s="123"/>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44">
        <f t="shared" si="1"/>
        <v>99389.4786</v>
      </c>
      <c r="BB53" s="128">
        <f t="shared" si="2"/>
        <v>99389.4786</v>
      </c>
      <c r="BC53" s="46" t="str">
        <f t="shared" si="3"/>
        <v>INR  Ninety Nine Thousand Three Hundred &amp; Eighty Nine  and Paise Forty Eight Only</v>
      </c>
      <c r="IE53" s="17"/>
      <c r="IF53" s="17"/>
      <c r="IG53" s="17"/>
      <c r="IH53" s="17"/>
      <c r="II53" s="17"/>
    </row>
    <row r="54" spans="1:243" s="16" customFormat="1" ht="57">
      <c r="A54" s="28">
        <v>11</v>
      </c>
      <c r="B54" s="45" t="s">
        <v>554</v>
      </c>
      <c r="C54" s="90" t="s">
        <v>295</v>
      </c>
      <c r="D54" s="44"/>
      <c r="E54" s="77"/>
      <c r="F54" s="44"/>
      <c r="G54" s="123"/>
      <c r="H54" s="124"/>
      <c r="I54" s="29" t="s">
        <v>38</v>
      </c>
      <c r="J54" s="15">
        <f t="shared" si="0"/>
        <v>1</v>
      </c>
      <c r="K54" s="125" t="s">
        <v>60</v>
      </c>
      <c r="L54" s="125" t="s">
        <v>7</v>
      </c>
      <c r="M54" s="124"/>
      <c r="N54" s="123"/>
      <c r="O54" s="123"/>
      <c r="P54" s="127"/>
      <c r="Q54" s="123"/>
      <c r="R54" s="123"/>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44"/>
      <c r="BB54" s="128"/>
      <c r="BC54" s="46"/>
      <c r="IE54" s="17"/>
      <c r="IF54" s="17"/>
      <c r="IG54" s="17"/>
      <c r="IH54" s="17"/>
      <c r="II54" s="17"/>
    </row>
    <row r="55" spans="1:243" s="16" customFormat="1" ht="42.75">
      <c r="A55" s="28">
        <v>11.01</v>
      </c>
      <c r="B55" s="45" t="s">
        <v>80</v>
      </c>
      <c r="C55" s="90" t="s">
        <v>296</v>
      </c>
      <c r="D55" s="44">
        <v>3439.54</v>
      </c>
      <c r="E55" s="77" t="s">
        <v>99</v>
      </c>
      <c r="F55" s="44">
        <v>12.3</v>
      </c>
      <c r="G55" s="123"/>
      <c r="H55" s="124"/>
      <c r="I55" s="29" t="s">
        <v>38</v>
      </c>
      <c r="J55" s="15">
        <f t="shared" si="0"/>
        <v>1</v>
      </c>
      <c r="K55" s="125" t="s">
        <v>60</v>
      </c>
      <c r="L55" s="125" t="s">
        <v>7</v>
      </c>
      <c r="M55" s="126"/>
      <c r="N55" s="123"/>
      <c r="O55" s="123"/>
      <c r="P55" s="127"/>
      <c r="Q55" s="123"/>
      <c r="R55" s="123"/>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44">
        <f t="shared" si="1"/>
        <v>42306.342000000004</v>
      </c>
      <c r="BB55" s="128">
        <f t="shared" si="2"/>
        <v>42306.342000000004</v>
      </c>
      <c r="BC55" s="46" t="str">
        <f t="shared" si="3"/>
        <v>INR  Forty Two Thousand Three Hundred &amp; Six  and Paise Thirty Four Only</v>
      </c>
      <c r="IE55" s="17"/>
      <c r="IF55" s="17"/>
      <c r="IG55" s="17"/>
      <c r="IH55" s="17"/>
      <c r="II55" s="17"/>
    </row>
    <row r="56" spans="1:243" s="16" customFormat="1" ht="42.75">
      <c r="A56" s="28">
        <v>11.02</v>
      </c>
      <c r="B56" s="45" t="s">
        <v>81</v>
      </c>
      <c r="C56" s="90" t="s">
        <v>297</v>
      </c>
      <c r="D56" s="44">
        <v>2576.26</v>
      </c>
      <c r="E56" s="77" t="s">
        <v>99</v>
      </c>
      <c r="F56" s="44">
        <v>12.4</v>
      </c>
      <c r="G56" s="123"/>
      <c r="H56" s="124"/>
      <c r="I56" s="29" t="s">
        <v>38</v>
      </c>
      <c r="J56" s="15">
        <f t="shared" si="0"/>
        <v>1</v>
      </c>
      <c r="K56" s="125" t="s">
        <v>60</v>
      </c>
      <c r="L56" s="125" t="s">
        <v>7</v>
      </c>
      <c r="M56" s="126"/>
      <c r="N56" s="123"/>
      <c r="O56" s="123"/>
      <c r="P56" s="127"/>
      <c r="Q56" s="123"/>
      <c r="R56" s="123"/>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44">
        <f t="shared" si="1"/>
        <v>31945.624000000003</v>
      </c>
      <c r="BB56" s="128">
        <f t="shared" si="2"/>
        <v>31945.624000000003</v>
      </c>
      <c r="BC56" s="46" t="str">
        <f t="shared" si="3"/>
        <v>INR  Thirty One Thousand Nine Hundred &amp; Forty Five  and Paise Sixty Two Only</v>
      </c>
      <c r="IE56" s="17"/>
      <c r="IF56" s="17"/>
      <c r="IG56" s="17"/>
      <c r="IH56" s="17"/>
      <c r="II56" s="17"/>
    </row>
    <row r="57" spans="1:243" s="16" customFormat="1" ht="42.75">
      <c r="A57" s="28">
        <v>11.03</v>
      </c>
      <c r="B57" s="45" t="s">
        <v>82</v>
      </c>
      <c r="C57" s="90" t="s">
        <v>298</v>
      </c>
      <c r="D57" s="44">
        <v>2576.26</v>
      </c>
      <c r="E57" s="77" t="s">
        <v>99</v>
      </c>
      <c r="F57" s="44">
        <v>12.6</v>
      </c>
      <c r="G57" s="123"/>
      <c r="H57" s="124"/>
      <c r="I57" s="29" t="s">
        <v>38</v>
      </c>
      <c r="J57" s="15">
        <f t="shared" si="0"/>
        <v>1</v>
      </c>
      <c r="K57" s="125" t="s">
        <v>60</v>
      </c>
      <c r="L57" s="125" t="s">
        <v>7</v>
      </c>
      <c r="M57" s="126"/>
      <c r="N57" s="123"/>
      <c r="O57" s="123"/>
      <c r="P57" s="127"/>
      <c r="Q57" s="123"/>
      <c r="R57" s="123"/>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44">
        <f t="shared" si="1"/>
        <v>32460.876</v>
      </c>
      <c r="BB57" s="128">
        <f t="shared" si="2"/>
        <v>32460.876</v>
      </c>
      <c r="BC57" s="46" t="str">
        <f t="shared" si="3"/>
        <v>INR  Thirty Two Thousand Four Hundred &amp; Sixty  and Paise Eighty Eight Only</v>
      </c>
      <c r="IE57" s="17"/>
      <c r="IF57" s="17"/>
      <c r="IG57" s="17"/>
      <c r="IH57" s="17"/>
      <c r="II57" s="17"/>
    </row>
    <row r="58" spans="1:243" s="16" customFormat="1" ht="42.75">
      <c r="A58" s="28">
        <v>11.04</v>
      </c>
      <c r="B58" s="45" t="s">
        <v>83</v>
      </c>
      <c r="C58" s="90" t="s">
        <v>299</v>
      </c>
      <c r="D58" s="44">
        <v>2089.148</v>
      </c>
      <c r="E58" s="77" t="s">
        <v>99</v>
      </c>
      <c r="F58" s="44">
        <v>13.3</v>
      </c>
      <c r="G58" s="123"/>
      <c r="H58" s="124"/>
      <c r="I58" s="29" t="s">
        <v>38</v>
      </c>
      <c r="J58" s="15">
        <f t="shared" si="0"/>
        <v>1</v>
      </c>
      <c r="K58" s="125" t="s">
        <v>60</v>
      </c>
      <c r="L58" s="125" t="s">
        <v>7</v>
      </c>
      <c r="M58" s="126"/>
      <c r="N58" s="123"/>
      <c r="O58" s="123"/>
      <c r="P58" s="127"/>
      <c r="Q58" s="123"/>
      <c r="R58" s="123"/>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44">
        <f t="shared" si="1"/>
        <v>27785.668400000002</v>
      </c>
      <c r="BB58" s="128">
        <f t="shared" si="2"/>
        <v>27785.668400000002</v>
      </c>
      <c r="BC58" s="46" t="str">
        <f t="shared" si="3"/>
        <v>INR  Twenty Seven Thousand Seven Hundred &amp; Eighty Five  and Paise Sixty Seven Only</v>
      </c>
      <c r="IE58" s="17"/>
      <c r="IF58" s="17"/>
      <c r="IG58" s="17"/>
      <c r="IH58" s="17"/>
      <c r="II58" s="17"/>
    </row>
    <row r="59" spans="1:243" s="16" customFormat="1" ht="71.25">
      <c r="A59" s="28">
        <v>12</v>
      </c>
      <c r="B59" s="45" t="s">
        <v>84</v>
      </c>
      <c r="C59" s="90" t="s">
        <v>300</v>
      </c>
      <c r="D59" s="44"/>
      <c r="E59" s="77"/>
      <c r="F59" s="44"/>
      <c r="G59" s="123"/>
      <c r="H59" s="124"/>
      <c r="I59" s="29" t="s">
        <v>38</v>
      </c>
      <c r="J59" s="15">
        <f t="shared" si="0"/>
        <v>1</v>
      </c>
      <c r="K59" s="125" t="s">
        <v>60</v>
      </c>
      <c r="L59" s="125" t="s">
        <v>7</v>
      </c>
      <c r="M59" s="124"/>
      <c r="N59" s="123"/>
      <c r="O59" s="123"/>
      <c r="P59" s="127"/>
      <c r="Q59" s="123"/>
      <c r="R59" s="123"/>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44"/>
      <c r="BB59" s="128"/>
      <c r="BC59" s="46"/>
      <c r="IE59" s="17"/>
      <c r="IF59" s="17"/>
      <c r="IG59" s="17"/>
      <c r="IH59" s="17"/>
      <c r="II59" s="17"/>
    </row>
    <row r="60" spans="1:243" s="16" customFormat="1" ht="42.75">
      <c r="A60" s="28">
        <v>12.01</v>
      </c>
      <c r="B60" s="45" t="s">
        <v>80</v>
      </c>
      <c r="C60" s="90" t="s">
        <v>301</v>
      </c>
      <c r="D60" s="44">
        <v>1793.7600000000002</v>
      </c>
      <c r="E60" s="77" t="s">
        <v>99</v>
      </c>
      <c r="F60" s="44">
        <v>55.1</v>
      </c>
      <c r="G60" s="123"/>
      <c r="H60" s="124"/>
      <c r="I60" s="29" t="s">
        <v>38</v>
      </c>
      <c r="J60" s="15">
        <f t="shared" si="0"/>
        <v>1</v>
      </c>
      <c r="K60" s="125" t="s">
        <v>60</v>
      </c>
      <c r="L60" s="125" t="s">
        <v>7</v>
      </c>
      <c r="M60" s="126"/>
      <c r="N60" s="123"/>
      <c r="O60" s="123"/>
      <c r="P60" s="127"/>
      <c r="Q60" s="123"/>
      <c r="R60" s="123"/>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44">
        <f t="shared" si="1"/>
        <v>98836.17600000002</v>
      </c>
      <c r="BB60" s="128">
        <f t="shared" si="2"/>
        <v>98836.17600000002</v>
      </c>
      <c r="BC60" s="46" t="str">
        <f t="shared" si="3"/>
        <v>INR  Ninety Eight Thousand Eight Hundred &amp; Thirty Six  and Paise Eighteen Only</v>
      </c>
      <c r="IE60" s="17"/>
      <c r="IF60" s="17"/>
      <c r="IG60" s="17"/>
      <c r="IH60" s="17"/>
      <c r="II60" s="17"/>
    </row>
    <row r="61" spans="1:243" s="16" customFormat="1" ht="42.75">
      <c r="A61" s="28">
        <v>12.02</v>
      </c>
      <c r="B61" s="45" t="s">
        <v>81</v>
      </c>
      <c r="C61" s="90" t="s">
        <v>302</v>
      </c>
      <c r="D61" s="44">
        <v>837.825</v>
      </c>
      <c r="E61" s="77" t="s">
        <v>99</v>
      </c>
      <c r="F61" s="44">
        <v>55.9</v>
      </c>
      <c r="G61" s="123"/>
      <c r="H61" s="124"/>
      <c r="I61" s="29" t="s">
        <v>38</v>
      </c>
      <c r="J61" s="15">
        <f t="shared" si="0"/>
        <v>1</v>
      </c>
      <c r="K61" s="125" t="s">
        <v>60</v>
      </c>
      <c r="L61" s="125" t="s">
        <v>7</v>
      </c>
      <c r="M61" s="126"/>
      <c r="N61" s="123"/>
      <c r="O61" s="123"/>
      <c r="P61" s="127"/>
      <c r="Q61" s="123"/>
      <c r="R61" s="123"/>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44">
        <f t="shared" si="1"/>
        <v>46834.4175</v>
      </c>
      <c r="BB61" s="128">
        <f t="shared" si="2"/>
        <v>46834.4175</v>
      </c>
      <c r="BC61" s="46" t="str">
        <f t="shared" si="3"/>
        <v>INR  Forty Six Thousand Eight Hundred &amp; Thirty Four  and Paise Forty Two Only</v>
      </c>
      <c r="IE61" s="17"/>
      <c r="IF61" s="17"/>
      <c r="IG61" s="17"/>
      <c r="IH61" s="17"/>
      <c r="II61" s="17"/>
    </row>
    <row r="62" spans="1:243" s="16" customFormat="1" ht="42.75">
      <c r="A62" s="28">
        <v>12.03</v>
      </c>
      <c r="B62" s="45" t="s">
        <v>82</v>
      </c>
      <c r="C62" s="90" t="s">
        <v>303</v>
      </c>
      <c r="D62" s="44">
        <v>837.825</v>
      </c>
      <c r="E62" s="77" t="s">
        <v>99</v>
      </c>
      <c r="F62" s="44">
        <v>56.7</v>
      </c>
      <c r="G62" s="123"/>
      <c r="H62" s="124"/>
      <c r="I62" s="29" t="s">
        <v>38</v>
      </c>
      <c r="J62" s="15">
        <f t="shared" si="0"/>
        <v>1</v>
      </c>
      <c r="K62" s="125" t="s">
        <v>60</v>
      </c>
      <c r="L62" s="125" t="s">
        <v>7</v>
      </c>
      <c r="M62" s="126"/>
      <c r="N62" s="123"/>
      <c r="O62" s="123"/>
      <c r="P62" s="127"/>
      <c r="Q62" s="123"/>
      <c r="R62" s="123"/>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44">
        <f t="shared" si="1"/>
        <v>47504.677500000005</v>
      </c>
      <c r="BB62" s="128">
        <f t="shared" si="2"/>
        <v>47504.677500000005</v>
      </c>
      <c r="BC62" s="46" t="str">
        <f t="shared" si="3"/>
        <v>INR  Forty Seven Thousand Five Hundred &amp; Four  and Paise Sixty Eight Only</v>
      </c>
      <c r="IE62" s="17"/>
      <c r="IF62" s="17"/>
      <c r="IG62" s="17"/>
      <c r="IH62" s="17"/>
      <c r="II62" s="17"/>
    </row>
    <row r="63" spans="1:243" s="16" customFormat="1" ht="42.75">
      <c r="A63" s="28">
        <v>12.04</v>
      </c>
      <c r="B63" s="45" t="s">
        <v>83</v>
      </c>
      <c r="C63" s="90" t="s">
        <v>304</v>
      </c>
      <c r="D63" s="44">
        <v>683.559</v>
      </c>
      <c r="E63" s="77" t="s">
        <v>99</v>
      </c>
      <c r="F63" s="44">
        <v>57.6</v>
      </c>
      <c r="G63" s="123"/>
      <c r="H63" s="124"/>
      <c r="I63" s="29" t="s">
        <v>38</v>
      </c>
      <c r="J63" s="15">
        <f t="shared" si="0"/>
        <v>1</v>
      </c>
      <c r="K63" s="125" t="s">
        <v>60</v>
      </c>
      <c r="L63" s="125" t="s">
        <v>7</v>
      </c>
      <c r="M63" s="126"/>
      <c r="N63" s="123"/>
      <c r="O63" s="123"/>
      <c r="P63" s="127"/>
      <c r="Q63" s="123"/>
      <c r="R63" s="123"/>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44">
        <f t="shared" si="1"/>
        <v>39372.9984</v>
      </c>
      <c r="BB63" s="128">
        <f t="shared" si="2"/>
        <v>39372.9984</v>
      </c>
      <c r="BC63" s="46" t="str">
        <f t="shared" si="3"/>
        <v>INR  Thirty Nine Thousand Three Hundred &amp; Seventy Two  and Paise One Hundred Only</v>
      </c>
      <c r="IE63" s="17"/>
      <c r="IF63" s="17"/>
      <c r="IG63" s="17"/>
      <c r="IH63" s="17"/>
      <c r="II63" s="17"/>
    </row>
    <row r="64" spans="1:243" s="16" customFormat="1" ht="57">
      <c r="A64" s="28">
        <v>13</v>
      </c>
      <c r="B64" s="45" t="s">
        <v>556</v>
      </c>
      <c r="C64" s="90" t="s">
        <v>305</v>
      </c>
      <c r="D64" s="44"/>
      <c r="E64" s="77"/>
      <c r="F64" s="44"/>
      <c r="G64" s="123"/>
      <c r="H64" s="124"/>
      <c r="I64" s="29" t="s">
        <v>38</v>
      </c>
      <c r="J64" s="15">
        <f t="shared" si="0"/>
        <v>1</v>
      </c>
      <c r="K64" s="125" t="s">
        <v>60</v>
      </c>
      <c r="L64" s="125" t="s">
        <v>7</v>
      </c>
      <c r="M64" s="124"/>
      <c r="N64" s="123"/>
      <c r="O64" s="123"/>
      <c r="P64" s="127"/>
      <c r="Q64" s="123"/>
      <c r="R64" s="123"/>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44"/>
      <c r="BB64" s="128"/>
      <c r="BC64" s="46"/>
      <c r="IE64" s="17"/>
      <c r="IF64" s="17"/>
      <c r="IG64" s="17"/>
      <c r="IH64" s="17"/>
      <c r="II64" s="17"/>
    </row>
    <row r="65" spans="1:243" s="16" customFormat="1" ht="42.75">
      <c r="A65" s="28">
        <v>13.01</v>
      </c>
      <c r="B65" s="45" t="s">
        <v>80</v>
      </c>
      <c r="C65" s="90" t="s">
        <v>306</v>
      </c>
      <c r="D65" s="44">
        <v>2554.53</v>
      </c>
      <c r="E65" s="77" t="s">
        <v>99</v>
      </c>
      <c r="F65" s="44">
        <v>40.8</v>
      </c>
      <c r="G65" s="123"/>
      <c r="H65" s="124"/>
      <c r="I65" s="29" t="s">
        <v>38</v>
      </c>
      <c r="J65" s="15">
        <f t="shared" si="0"/>
        <v>1</v>
      </c>
      <c r="K65" s="125" t="s">
        <v>60</v>
      </c>
      <c r="L65" s="125" t="s">
        <v>7</v>
      </c>
      <c r="M65" s="126"/>
      <c r="N65" s="123"/>
      <c r="O65" s="123"/>
      <c r="P65" s="127"/>
      <c r="Q65" s="123"/>
      <c r="R65" s="123"/>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44">
        <f t="shared" si="1"/>
        <v>104224.82400000001</v>
      </c>
      <c r="BB65" s="128">
        <f t="shared" si="2"/>
        <v>104224.82400000001</v>
      </c>
      <c r="BC65" s="46" t="str">
        <f t="shared" si="3"/>
        <v>INR  One Lakh Four Thousand Two Hundred &amp; Twenty Four  and Paise Eighty Two Only</v>
      </c>
      <c r="IE65" s="17"/>
      <c r="IF65" s="17"/>
      <c r="IG65" s="17"/>
      <c r="IH65" s="17"/>
      <c r="II65" s="17"/>
    </row>
    <row r="66" spans="1:243" s="16" customFormat="1" ht="42.75">
      <c r="A66" s="28">
        <v>13.02</v>
      </c>
      <c r="B66" s="45" t="s">
        <v>81</v>
      </c>
      <c r="C66" s="90" t="s">
        <v>307</v>
      </c>
      <c r="D66" s="44">
        <v>833.865</v>
      </c>
      <c r="E66" s="77" t="s">
        <v>99</v>
      </c>
      <c r="F66" s="44">
        <v>41.7</v>
      </c>
      <c r="G66" s="123"/>
      <c r="H66" s="124"/>
      <c r="I66" s="29" t="s">
        <v>38</v>
      </c>
      <c r="J66" s="15">
        <f t="shared" si="0"/>
        <v>1</v>
      </c>
      <c r="K66" s="125" t="s">
        <v>60</v>
      </c>
      <c r="L66" s="125" t="s">
        <v>7</v>
      </c>
      <c r="M66" s="126"/>
      <c r="N66" s="123"/>
      <c r="O66" s="123"/>
      <c r="P66" s="127"/>
      <c r="Q66" s="123"/>
      <c r="R66" s="123"/>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44">
        <f t="shared" si="1"/>
        <v>34772.1705</v>
      </c>
      <c r="BB66" s="128">
        <f t="shared" si="2"/>
        <v>34772.1705</v>
      </c>
      <c r="BC66" s="46" t="str">
        <f t="shared" si="3"/>
        <v>INR  Thirty Four Thousand Seven Hundred &amp; Seventy Two  and Paise Seventeen Only</v>
      </c>
      <c r="IE66" s="17"/>
      <c r="IF66" s="17"/>
      <c r="IG66" s="17"/>
      <c r="IH66" s="17"/>
      <c r="II66" s="17"/>
    </row>
    <row r="67" spans="1:243" s="16" customFormat="1" ht="42.75">
      <c r="A67" s="28">
        <v>13.03</v>
      </c>
      <c r="B67" s="45" t="s">
        <v>82</v>
      </c>
      <c r="C67" s="90" t="s">
        <v>308</v>
      </c>
      <c r="D67" s="44">
        <v>833.865</v>
      </c>
      <c r="E67" s="77" t="s">
        <v>99</v>
      </c>
      <c r="F67" s="44">
        <v>42.6</v>
      </c>
      <c r="G67" s="123"/>
      <c r="H67" s="124"/>
      <c r="I67" s="29" t="s">
        <v>38</v>
      </c>
      <c r="J67" s="15">
        <f t="shared" si="0"/>
        <v>1</v>
      </c>
      <c r="K67" s="125" t="s">
        <v>60</v>
      </c>
      <c r="L67" s="125" t="s">
        <v>7</v>
      </c>
      <c r="M67" s="126"/>
      <c r="N67" s="123"/>
      <c r="O67" s="123"/>
      <c r="P67" s="127"/>
      <c r="Q67" s="123"/>
      <c r="R67" s="123"/>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44">
        <f t="shared" si="1"/>
        <v>35522.649000000005</v>
      </c>
      <c r="BB67" s="128">
        <f t="shared" si="2"/>
        <v>35522.649000000005</v>
      </c>
      <c r="BC67" s="46" t="str">
        <f t="shared" si="3"/>
        <v>INR  Thirty Five Thousand Five Hundred &amp; Twenty Two  and Paise Sixty Five Only</v>
      </c>
      <c r="IE67" s="17"/>
      <c r="IF67" s="17"/>
      <c r="IG67" s="17"/>
      <c r="IH67" s="17"/>
      <c r="II67" s="17"/>
    </row>
    <row r="68" spans="1:243" s="16" customFormat="1" ht="42.75">
      <c r="A68" s="28">
        <v>13.04</v>
      </c>
      <c r="B68" s="45" t="s">
        <v>83</v>
      </c>
      <c r="C68" s="90" t="s">
        <v>309</v>
      </c>
      <c r="D68" s="44">
        <v>680.319</v>
      </c>
      <c r="E68" s="77" t="s">
        <v>99</v>
      </c>
      <c r="F68" s="44">
        <v>43.5</v>
      </c>
      <c r="G68" s="123"/>
      <c r="H68" s="124"/>
      <c r="I68" s="29" t="s">
        <v>38</v>
      </c>
      <c r="J68" s="15">
        <f t="shared" si="0"/>
        <v>1</v>
      </c>
      <c r="K68" s="125" t="s">
        <v>60</v>
      </c>
      <c r="L68" s="125" t="s">
        <v>7</v>
      </c>
      <c r="M68" s="126"/>
      <c r="N68" s="123"/>
      <c r="O68" s="123"/>
      <c r="P68" s="127"/>
      <c r="Q68" s="123"/>
      <c r="R68" s="123"/>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44">
        <f t="shared" si="1"/>
        <v>29593.8765</v>
      </c>
      <c r="BB68" s="128">
        <f t="shared" si="2"/>
        <v>29593.8765</v>
      </c>
      <c r="BC68" s="46" t="str">
        <f t="shared" si="3"/>
        <v>INR  Twenty Nine Thousand Five Hundred &amp; Ninety Three  and Paise Eighty Eight Only</v>
      </c>
      <c r="IE68" s="17"/>
      <c r="IF68" s="17"/>
      <c r="IG68" s="17"/>
      <c r="IH68" s="17"/>
      <c r="II68" s="17"/>
    </row>
    <row r="69" spans="1:243" s="16" customFormat="1" ht="71.25">
      <c r="A69" s="28">
        <v>14</v>
      </c>
      <c r="B69" s="45" t="s">
        <v>555</v>
      </c>
      <c r="C69" s="90" t="s">
        <v>310</v>
      </c>
      <c r="D69" s="44"/>
      <c r="E69" s="77"/>
      <c r="F69" s="44"/>
      <c r="G69" s="123"/>
      <c r="H69" s="124"/>
      <c r="I69" s="29" t="s">
        <v>38</v>
      </c>
      <c r="J69" s="15">
        <f t="shared" si="0"/>
        <v>1</v>
      </c>
      <c r="K69" s="125" t="s">
        <v>60</v>
      </c>
      <c r="L69" s="125" t="s">
        <v>7</v>
      </c>
      <c r="M69" s="124"/>
      <c r="N69" s="123"/>
      <c r="O69" s="123"/>
      <c r="P69" s="127"/>
      <c r="Q69" s="123"/>
      <c r="R69" s="123"/>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44"/>
      <c r="BB69" s="128"/>
      <c r="BC69" s="46"/>
      <c r="IE69" s="17"/>
      <c r="IF69" s="17"/>
      <c r="IG69" s="17"/>
      <c r="IH69" s="17"/>
      <c r="II69" s="17"/>
    </row>
    <row r="70" spans="1:243" s="16" customFormat="1" ht="42.75">
      <c r="A70" s="28">
        <v>14.01</v>
      </c>
      <c r="B70" s="45" t="s">
        <v>80</v>
      </c>
      <c r="C70" s="90" t="s">
        <v>311</v>
      </c>
      <c r="D70" s="44">
        <v>879.444</v>
      </c>
      <c r="E70" s="77" t="s">
        <v>99</v>
      </c>
      <c r="F70" s="44">
        <v>36.4</v>
      </c>
      <c r="G70" s="123"/>
      <c r="H70" s="124"/>
      <c r="I70" s="29" t="s">
        <v>38</v>
      </c>
      <c r="J70" s="15">
        <f t="shared" si="0"/>
        <v>1</v>
      </c>
      <c r="K70" s="125" t="s">
        <v>60</v>
      </c>
      <c r="L70" s="125" t="s">
        <v>7</v>
      </c>
      <c r="M70" s="126"/>
      <c r="N70" s="123"/>
      <c r="O70" s="123"/>
      <c r="P70" s="127"/>
      <c r="Q70" s="123"/>
      <c r="R70" s="123"/>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44">
        <f t="shared" si="1"/>
        <v>32011.761599999998</v>
      </c>
      <c r="BB70" s="128">
        <f t="shared" si="2"/>
        <v>32011.761599999998</v>
      </c>
      <c r="BC70" s="46" t="str">
        <f t="shared" si="3"/>
        <v>INR  Thirty Two Thousand  &amp;Eleven  and Paise Seventy Six Only</v>
      </c>
      <c r="IE70" s="17"/>
      <c r="IF70" s="17"/>
      <c r="IG70" s="17"/>
      <c r="IH70" s="17"/>
      <c r="II70" s="17"/>
    </row>
    <row r="71" spans="1:243" s="16" customFormat="1" ht="42.75">
      <c r="A71" s="28">
        <v>14.02</v>
      </c>
      <c r="B71" s="45" t="s">
        <v>81</v>
      </c>
      <c r="C71" s="90" t="s">
        <v>312</v>
      </c>
      <c r="D71" s="44">
        <v>586.296</v>
      </c>
      <c r="E71" s="77" t="s">
        <v>99</v>
      </c>
      <c r="F71" s="44">
        <v>37.2</v>
      </c>
      <c r="G71" s="123"/>
      <c r="H71" s="124"/>
      <c r="I71" s="29" t="s">
        <v>38</v>
      </c>
      <c r="J71" s="15">
        <f t="shared" si="0"/>
        <v>1</v>
      </c>
      <c r="K71" s="125" t="s">
        <v>60</v>
      </c>
      <c r="L71" s="125" t="s">
        <v>7</v>
      </c>
      <c r="M71" s="126"/>
      <c r="N71" s="123"/>
      <c r="O71" s="123"/>
      <c r="P71" s="127"/>
      <c r="Q71" s="123"/>
      <c r="R71" s="123"/>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44">
        <f t="shared" si="1"/>
        <v>21810.211200000005</v>
      </c>
      <c r="BB71" s="128">
        <f t="shared" si="2"/>
        <v>21810.211200000005</v>
      </c>
      <c r="BC71" s="46" t="str">
        <f t="shared" si="3"/>
        <v>INR  Twenty One Thousand Eight Hundred &amp; Ten  and Paise Twenty One Only</v>
      </c>
      <c r="IE71" s="17"/>
      <c r="IF71" s="17"/>
      <c r="IG71" s="17"/>
      <c r="IH71" s="17"/>
      <c r="II71" s="17"/>
    </row>
    <row r="72" spans="1:243" s="16" customFormat="1" ht="42.75">
      <c r="A72" s="28">
        <v>14.03</v>
      </c>
      <c r="B72" s="45" t="s">
        <v>82</v>
      </c>
      <c r="C72" s="90" t="s">
        <v>313</v>
      </c>
      <c r="D72" s="44">
        <v>732.87</v>
      </c>
      <c r="E72" s="77" t="s">
        <v>99</v>
      </c>
      <c r="F72" s="44">
        <v>38.1</v>
      </c>
      <c r="G72" s="123"/>
      <c r="H72" s="124"/>
      <c r="I72" s="29" t="s">
        <v>38</v>
      </c>
      <c r="J72" s="15">
        <f t="shared" si="0"/>
        <v>1</v>
      </c>
      <c r="K72" s="125" t="s">
        <v>60</v>
      </c>
      <c r="L72" s="125" t="s">
        <v>7</v>
      </c>
      <c r="M72" s="126"/>
      <c r="N72" s="123"/>
      <c r="O72" s="123"/>
      <c r="P72" s="127"/>
      <c r="Q72" s="123"/>
      <c r="R72" s="123"/>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44">
        <f t="shared" si="1"/>
        <v>27922.347</v>
      </c>
      <c r="BB72" s="128">
        <f t="shared" si="2"/>
        <v>27922.347</v>
      </c>
      <c r="BC72" s="46" t="str">
        <f t="shared" si="3"/>
        <v>INR  Twenty Seven Thousand Nine Hundred &amp; Twenty Two  and Paise Thirty Five Only</v>
      </c>
      <c r="IE72" s="17"/>
      <c r="IF72" s="17"/>
      <c r="IG72" s="17"/>
      <c r="IH72" s="17"/>
      <c r="II72" s="17"/>
    </row>
    <row r="73" spans="1:243" s="16" customFormat="1" ht="42.75">
      <c r="A73" s="28">
        <v>14.04</v>
      </c>
      <c r="B73" s="45" t="s">
        <v>83</v>
      </c>
      <c r="C73" s="90" t="s">
        <v>314</v>
      </c>
      <c r="D73" s="44">
        <v>732.87</v>
      </c>
      <c r="E73" s="77" t="s">
        <v>99</v>
      </c>
      <c r="F73" s="44">
        <v>39.1</v>
      </c>
      <c r="G73" s="123"/>
      <c r="H73" s="124"/>
      <c r="I73" s="29" t="s">
        <v>38</v>
      </c>
      <c r="J73" s="15">
        <f t="shared" si="0"/>
        <v>1</v>
      </c>
      <c r="K73" s="125" t="s">
        <v>60</v>
      </c>
      <c r="L73" s="125" t="s">
        <v>7</v>
      </c>
      <c r="M73" s="126"/>
      <c r="N73" s="123"/>
      <c r="O73" s="123"/>
      <c r="P73" s="127"/>
      <c r="Q73" s="123"/>
      <c r="R73" s="123"/>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44">
        <f t="shared" si="1"/>
        <v>28655.217</v>
      </c>
      <c r="BB73" s="128">
        <f t="shared" si="2"/>
        <v>28655.217</v>
      </c>
      <c r="BC73" s="46" t="str">
        <f t="shared" si="3"/>
        <v>INR  Twenty Eight Thousand Six Hundred &amp; Fifty Five  and Paise Twenty Two Only</v>
      </c>
      <c r="IE73" s="17"/>
      <c r="IF73" s="17"/>
      <c r="IG73" s="17"/>
      <c r="IH73" s="17"/>
      <c r="II73" s="17"/>
    </row>
    <row r="74" spans="1:243" s="16" customFormat="1" ht="185.25">
      <c r="A74" s="28">
        <v>15</v>
      </c>
      <c r="B74" s="45" t="s">
        <v>565</v>
      </c>
      <c r="C74" s="90" t="s">
        <v>315</v>
      </c>
      <c r="D74" s="44"/>
      <c r="E74" s="77"/>
      <c r="F74" s="44"/>
      <c r="G74" s="123"/>
      <c r="H74" s="124"/>
      <c r="I74" s="29" t="s">
        <v>38</v>
      </c>
      <c r="J74" s="15">
        <f t="shared" si="0"/>
        <v>1</v>
      </c>
      <c r="K74" s="125" t="s">
        <v>60</v>
      </c>
      <c r="L74" s="125" t="s">
        <v>7</v>
      </c>
      <c r="M74" s="124"/>
      <c r="N74" s="123"/>
      <c r="O74" s="123"/>
      <c r="P74" s="127"/>
      <c r="Q74" s="123"/>
      <c r="R74" s="123"/>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44"/>
      <c r="BB74" s="128"/>
      <c r="BC74" s="46"/>
      <c r="IE74" s="17"/>
      <c r="IF74" s="17"/>
      <c r="IG74" s="17"/>
      <c r="IH74" s="17"/>
      <c r="II74" s="17"/>
    </row>
    <row r="75" spans="1:243" s="16" customFormat="1" ht="42.75">
      <c r="A75" s="28">
        <v>15.01</v>
      </c>
      <c r="B75" s="45" t="s">
        <v>80</v>
      </c>
      <c r="C75" s="90" t="s">
        <v>316</v>
      </c>
      <c r="D75" s="44">
        <v>885.0099999999999</v>
      </c>
      <c r="E75" s="77" t="s">
        <v>99</v>
      </c>
      <c r="F75" s="44">
        <v>102.3118</v>
      </c>
      <c r="G75" s="123"/>
      <c r="H75" s="124"/>
      <c r="I75" s="29" t="s">
        <v>38</v>
      </c>
      <c r="J75" s="15">
        <f t="shared" si="0"/>
        <v>1</v>
      </c>
      <c r="K75" s="125" t="s">
        <v>60</v>
      </c>
      <c r="L75" s="125" t="s">
        <v>7</v>
      </c>
      <c r="M75" s="126"/>
      <c r="N75" s="123"/>
      <c r="O75" s="123"/>
      <c r="P75" s="127"/>
      <c r="Q75" s="123"/>
      <c r="R75" s="123"/>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44">
        <f t="shared" si="1"/>
        <v>90546.966118</v>
      </c>
      <c r="BB75" s="128">
        <f t="shared" si="2"/>
        <v>90546.966118</v>
      </c>
      <c r="BC75" s="46" t="str">
        <f t="shared" si="3"/>
        <v>INR  Ninety Thousand Five Hundred &amp; Forty Six  and Paise Ninety Seven Only</v>
      </c>
      <c r="IE75" s="17"/>
      <c r="IF75" s="17"/>
      <c r="IG75" s="17"/>
      <c r="IH75" s="17"/>
      <c r="II75" s="17"/>
    </row>
    <row r="76" spans="1:243" s="16" customFormat="1" ht="42.75">
      <c r="A76" s="28">
        <v>15.02</v>
      </c>
      <c r="B76" s="45" t="s">
        <v>81</v>
      </c>
      <c r="C76" s="90" t="s">
        <v>317</v>
      </c>
      <c r="D76" s="44">
        <v>900.6100000000001</v>
      </c>
      <c r="E76" s="77" t="s">
        <v>99</v>
      </c>
      <c r="F76" s="44">
        <v>104.1</v>
      </c>
      <c r="G76" s="123"/>
      <c r="H76" s="124"/>
      <c r="I76" s="29" t="s">
        <v>38</v>
      </c>
      <c r="J76" s="15">
        <f t="shared" si="0"/>
        <v>1</v>
      </c>
      <c r="K76" s="125" t="s">
        <v>60</v>
      </c>
      <c r="L76" s="125" t="s">
        <v>7</v>
      </c>
      <c r="M76" s="126"/>
      <c r="N76" s="123"/>
      <c r="O76" s="123"/>
      <c r="P76" s="127"/>
      <c r="Q76" s="123"/>
      <c r="R76" s="123"/>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44">
        <f t="shared" si="1"/>
        <v>93753.501</v>
      </c>
      <c r="BB76" s="128">
        <f t="shared" si="2"/>
        <v>93753.501</v>
      </c>
      <c r="BC76" s="46" t="str">
        <f t="shared" si="3"/>
        <v>INR  Ninety Three Thousand Seven Hundred &amp; Fifty Three  and Paise Fifty Only</v>
      </c>
      <c r="IE76" s="17"/>
      <c r="IF76" s="17"/>
      <c r="IG76" s="17"/>
      <c r="IH76" s="17"/>
      <c r="II76" s="17"/>
    </row>
    <row r="77" spans="1:243" s="16" customFormat="1" ht="42.75">
      <c r="A77" s="28">
        <v>15.03</v>
      </c>
      <c r="B77" s="45" t="s">
        <v>82</v>
      </c>
      <c r="C77" s="90" t="s">
        <v>318</v>
      </c>
      <c r="D77" s="44">
        <v>900.6100000000001</v>
      </c>
      <c r="E77" s="77" t="s">
        <v>99</v>
      </c>
      <c r="F77" s="44">
        <v>106</v>
      </c>
      <c r="G77" s="123"/>
      <c r="H77" s="124"/>
      <c r="I77" s="29" t="s">
        <v>38</v>
      </c>
      <c r="J77" s="15">
        <f t="shared" si="0"/>
        <v>1</v>
      </c>
      <c r="K77" s="125" t="s">
        <v>60</v>
      </c>
      <c r="L77" s="125" t="s">
        <v>7</v>
      </c>
      <c r="M77" s="126"/>
      <c r="N77" s="123"/>
      <c r="O77" s="123"/>
      <c r="P77" s="127"/>
      <c r="Q77" s="123"/>
      <c r="R77" s="123"/>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44">
        <f t="shared" si="1"/>
        <v>95464.66000000002</v>
      </c>
      <c r="BB77" s="128">
        <f t="shared" si="2"/>
        <v>95464.66000000002</v>
      </c>
      <c r="BC77" s="46" t="str">
        <f t="shared" si="3"/>
        <v>INR  Ninety Five Thousand Four Hundred &amp; Sixty Four  and Paise Sixty Six Only</v>
      </c>
      <c r="IE77" s="17"/>
      <c r="IF77" s="17"/>
      <c r="IG77" s="17"/>
      <c r="IH77" s="17"/>
      <c r="II77" s="17"/>
    </row>
    <row r="78" spans="1:243" s="16" customFormat="1" ht="42.75">
      <c r="A78" s="28">
        <v>15.04</v>
      </c>
      <c r="B78" s="45" t="s">
        <v>83</v>
      </c>
      <c r="C78" s="90" t="s">
        <v>319</v>
      </c>
      <c r="D78" s="44">
        <v>722.03</v>
      </c>
      <c r="E78" s="77" t="s">
        <v>99</v>
      </c>
      <c r="F78" s="44">
        <v>107.9</v>
      </c>
      <c r="G78" s="123"/>
      <c r="H78" s="124"/>
      <c r="I78" s="29" t="s">
        <v>38</v>
      </c>
      <c r="J78" s="15">
        <f aca="true" t="shared" si="4" ref="J78:J137">IF(I78="Less(-)",-1,1)</f>
        <v>1</v>
      </c>
      <c r="K78" s="125" t="s">
        <v>60</v>
      </c>
      <c r="L78" s="125" t="s">
        <v>7</v>
      </c>
      <c r="M78" s="126"/>
      <c r="N78" s="123"/>
      <c r="O78" s="123"/>
      <c r="P78" s="127"/>
      <c r="Q78" s="123"/>
      <c r="R78" s="123"/>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44">
        <f aca="true" t="shared" si="5" ref="BA78:BA137">total_amount_ba($B$2,$D$2,D78,F78,J78,K78,M78)</f>
        <v>77907.037</v>
      </c>
      <c r="BB78" s="128">
        <f aca="true" t="shared" si="6" ref="BB78:BB137">BA78+SUM(N78:AZ78)</f>
        <v>77907.037</v>
      </c>
      <c r="BC78" s="46" t="str">
        <f aca="true" t="shared" si="7" ref="BC78:BC137">SpellNumber(L78,BB78)</f>
        <v>INR  Seventy Seven Thousand Nine Hundred &amp; Seven  and Paise Four Only</v>
      </c>
      <c r="IE78" s="17"/>
      <c r="IF78" s="17"/>
      <c r="IG78" s="17"/>
      <c r="IH78" s="17"/>
      <c r="II78" s="17"/>
    </row>
    <row r="79" spans="1:243" s="16" customFormat="1" ht="85.5">
      <c r="A79" s="28">
        <v>16</v>
      </c>
      <c r="B79" s="45" t="s">
        <v>564</v>
      </c>
      <c r="C79" s="90" t="s">
        <v>320</v>
      </c>
      <c r="D79" s="44"/>
      <c r="E79" s="77"/>
      <c r="F79" s="44"/>
      <c r="G79" s="123"/>
      <c r="H79" s="124"/>
      <c r="I79" s="29" t="s">
        <v>38</v>
      </c>
      <c r="J79" s="15">
        <f t="shared" si="4"/>
        <v>1</v>
      </c>
      <c r="K79" s="125" t="s">
        <v>60</v>
      </c>
      <c r="L79" s="125" t="s">
        <v>7</v>
      </c>
      <c r="M79" s="124"/>
      <c r="N79" s="123"/>
      <c r="O79" s="123"/>
      <c r="P79" s="127"/>
      <c r="Q79" s="123"/>
      <c r="R79" s="123"/>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44"/>
      <c r="BB79" s="128"/>
      <c r="BC79" s="46"/>
      <c r="IE79" s="17"/>
      <c r="IF79" s="17"/>
      <c r="IG79" s="17"/>
      <c r="IH79" s="17"/>
      <c r="II79" s="17"/>
    </row>
    <row r="80" spans="1:243" s="16" customFormat="1" ht="42.75">
      <c r="A80" s="28">
        <v>16.01</v>
      </c>
      <c r="B80" s="45" t="s">
        <v>80</v>
      </c>
      <c r="C80" s="90" t="s">
        <v>321</v>
      </c>
      <c r="D80" s="44">
        <v>1793.7600000000002</v>
      </c>
      <c r="E80" s="77" t="s">
        <v>99</v>
      </c>
      <c r="F80" s="44">
        <v>49</v>
      </c>
      <c r="G80" s="123"/>
      <c r="H80" s="124"/>
      <c r="I80" s="29" t="s">
        <v>38</v>
      </c>
      <c r="J80" s="15">
        <f t="shared" si="4"/>
        <v>1</v>
      </c>
      <c r="K80" s="125" t="s">
        <v>60</v>
      </c>
      <c r="L80" s="125" t="s">
        <v>7</v>
      </c>
      <c r="M80" s="126"/>
      <c r="N80" s="123"/>
      <c r="O80" s="123"/>
      <c r="P80" s="127"/>
      <c r="Q80" s="123"/>
      <c r="R80" s="123"/>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44">
        <f t="shared" si="5"/>
        <v>87894.24</v>
      </c>
      <c r="BB80" s="128">
        <f t="shared" si="6"/>
        <v>87894.24</v>
      </c>
      <c r="BC80" s="46" t="str">
        <f t="shared" si="7"/>
        <v>INR  Eighty Seven Thousand Eight Hundred &amp; Ninety Four  and Paise Twenty Four Only</v>
      </c>
      <c r="IE80" s="17"/>
      <c r="IF80" s="17"/>
      <c r="IG80" s="17"/>
      <c r="IH80" s="17"/>
      <c r="II80" s="17"/>
    </row>
    <row r="81" spans="1:243" s="16" customFormat="1" ht="42.75">
      <c r="A81" s="28">
        <v>16.02</v>
      </c>
      <c r="B81" s="45" t="s">
        <v>81</v>
      </c>
      <c r="C81" s="90" t="s">
        <v>322</v>
      </c>
      <c r="D81" s="44">
        <v>837.825</v>
      </c>
      <c r="E81" s="77" t="s">
        <v>99</v>
      </c>
      <c r="F81" s="44">
        <v>50.5</v>
      </c>
      <c r="G81" s="123"/>
      <c r="H81" s="124"/>
      <c r="I81" s="29" t="s">
        <v>38</v>
      </c>
      <c r="J81" s="15">
        <f t="shared" si="4"/>
        <v>1</v>
      </c>
      <c r="K81" s="125" t="s">
        <v>60</v>
      </c>
      <c r="L81" s="125" t="s">
        <v>7</v>
      </c>
      <c r="M81" s="126"/>
      <c r="N81" s="123"/>
      <c r="O81" s="123"/>
      <c r="P81" s="127"/>
      <c r="Q81" s="123"/>
      <c r="R81" s="123"/>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44">
        <f t="shared" si="5"/>
        <v>42310.162500000006</v>
      </c>
      <c r="BB81" s="128">
        <f t="shared" si="6"/>
        <v>42310.162500000006</v>
      </c>
      <c r="BC81" s="46" t="str">
        <f t="shared" si="7"/>
        <v>INR  Forty Two Thousand Three Hundred &amp; Ten  and Paise Sixteen Only</v>
      </c>
      <c r="IE81" s="17"/>
      <c r="IF81" s="17"/>
      <c r="IG81" s="17"/>
      <c r="IH81" s="17"/>
      <c r="II81" s="17"/>
    </row>
    <row r="82" spans="1:243" s="16" customFormat="1" ht="42.75">
      <c r="A82" s="28">
        <v>16.03</v>
      </c>
      <c r="B82" s="45" t="s">
        <v>82</v>
      </c>
      <c r="C82" s="90" t="s">
        <v>323</v>
      </c>
      <c r="D82" s="44">
        <v>837.825</v>
      </c>
      <c r="E82" s="77" t="s">
        <v>99</v>
      </c>
      <c r="F82" s="44">
        <v>52</v>
      </c>
      <c r="G82" s="123"/>
      <c r="H82" s="124"/>
      <c r="I82" s="29" t="s">
        <v>38</v>
      </c>
      <c r="J82" s="15">
        <f t="shared" si="4"/>
        <v>1</v>
      </c>
      <c r="K82" s="125" t="s">
        <v>60</v>
      </c>
      <c r="L82" s="125" t="s">
        <v>7</v>
      </c>
      <c r="M82" s="126"/>
      <c r="N82" s="123"/>
      <c r="O82" s="123"/>
      <c r="P82" s="127"/>
      <c r="Q82" s="123"/>
      <c r="R82" s="123"/>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44">
        <f t="shared" si="5"/>
        <v>43566.9</v>
      </c>
      <c r="BB82" s="128">
        <f t="shared" si="6"/>
        <v>43566.9</v>
      </c>
      <c r="BC82" s="46" t="str">
        <f t="shared" si="7"/>
        <v>INR  Forty Three Thousand Five Hundred &amp; Sixty Six  and Paise Ninety Only</v>
      </c>
      <c r="IE82" s="17"/>
      <c r="IF82" s="17"/>
      <c r="IG82" s="17"/>
      <c r="IH82" s="17"/>
      <c r="II82" s="17"/>
    </row>
    <row r="83" spans="1:243" s="16" customFormat="1" ht="42.75">
      <c r="A83" s="28">
        <v>16.04</v>
      </c>
      <c r="B83" s="45" t="s">
        <v>83</v>
      </c>
      <c r="C83" s="90" t="s">
        <v>324</v>
      </c>
      <c r="D83" s="44">
        <v>683.559</v>
      </c>
      <c r="E83" s="77" t="s">
        <v>99</v>
      </c>
      <c r="F83" s="44">
        <v>53.5</v>
      </c>
      <c r="G83" s="123"/>
      <c r="H83" s="124"/>
      <c r="I83" s="29" t="s">
        <v>38</v>
      </c>
      <c r="J83" s="15">
        <f t="shared" si="4"/>
        <v>1</v>
      </c>
      <c r="K83" s="125" t="s">
        <v>60</v>
      </c>
      <c r="L83" s="125" t="s">
        <v>7</v>
      </c>
      <c r="M83" s="126"/>
      <c r="N83" s="123"/>
      <c r="O83" s="123"/>
      <c r="P83" s="127"/>
      <c r="Q83" s="123"/>
      <c r="R83" s="123"/>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44">
        <f t="shared" si="5"/>
        <v>36570.4065</v>
      </c>
      <c r="BB83" s="128">
        <f t="shared" si="6"/>
        <v>36570.4065</v>
      </c>
      <c r="BC83" s="46" t="str">
        <f t="shared" si="7"/>
        <v>INR  Thirty Six Thousand Five Hundred &amp; Seventy  and Paise Forty One Only</v>
      </c>
      <c r="IE83" s="17"/>
      <c r="IF83" s="17"/>
      <c r="IG83" s="17"/>
      <c r="IH83" s="17"/>
      <c r="II83" s="17"/>
    </row>
    <row r="84" spans="1:243" s="16" customFormat="1" ht="85.5">
      <c r="A84" s="28">
        <v>17</v>
      </c>
      <c r="B84" s="45" t="s">
        <v>563</v>
      </c>
      <c r="C84" s="90" t="s">
        <v>325</v>
      </c>
      <c r="D84" s="44"/>
      <c r="E84" s="77"/>
      <c r="F84" s="44"/>
      <c r="G84" s="123"/>
      <c r="H84" s="124"/>
      <c r="I84" s="29" t="s">
        <v>38</v>
      </c>
      <c r="J84" s="15">
        <f t="shared" si="4"/>
        <v>1</v>
      </c>
      <c r="K84" s="125" t="s">
        <v>60</v>
      </c>
      <c r="L84" s="125" t="s">
        <v>7</v>
      </c>
      <c r="M84" s="124"/>
      <c r="N84" s="123"/>
      <c r="O84" s="123"/>
      <c r="P84" s="127"/>
      <c r="Q84" s="123"/>
      <c r="R84" s="123"/>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44"/>
      <c r="BB84" s="128"/>
      <c r="BC84" s="46"/>
      <c r="IE84" s="17"/>
      <c r="IF84" s="17"/>
      <c r="IG84" s="17"/>
      <c r="IH84" s="17"/>
      <c r="II84" s="17"/>
    </row>
    <row r="85" spans="1:243" s="16" customFormat="1" ht="42.75">
      <c r="A85" s="28">
        <v>17.01</v>
      </c>
      <c r="B85" s="45" t="s">
        <v>80</v>
      </c>
      <c r="C85" s="90" t="s">
        <v>326</v>
      </c>
      <c r="D85" s="44">
        <v>924.5279999999999</v>
      </c>
      <c r="E85" s="77" t="s">
        <v>99</v>
      </c>
      <c r="F85" s="44">
        <v>201</v>
      </c>
      <c r="G85" s="123"/>
      <c r="H85" s="124"/>
      <c r="I85" s="29" t="s">
        <v>38</v>
      </c>
      <c r="J85" s="15">
        <f t="shared" si="4"/>
        <v>1</v>
      </c>
      <c r="K85" s="125" t="s">
        <v>60</v>
      </c>
      <c r="L85" s="125" t="s">
        <v>7</v>
      </c>
      <c r="M85" s="126"/>
      <c r="N85" s="123"/>
      <c r="O85" s="123"/>
      <c r="P85" s="127"/>
      <c r="Q85" s="123"/>
      <c r="R85" s="123"/>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44">
        <f t="shared" si="5"/>
        <v>185830.12799999997</v>
      </c>
      <c r="BB85" s="128">
        <f t="shared" si="6"/>
        <v>185830.12799999997</v>
      </c>
      <c r="BC85" s="46" t="str">
        <f t="shared" si="7"/>
        <v>INR  One Lakh Eighty Five Thousand Eight Hundred &amp; Thirty  and Paise Thirteen Only</v>
      </c>
      <c r="IE85" s="17"/>
      <c r="IF85" s="17"/>
      <c r="IG85" s="17"/>
      <c r="IH85" s="17"/>
      <c r="II85" s="17"/>
    </row>
    <row r="86" spans="1:243" s="16" customFormat="1" ht="42.75">
      <c r="A86" s="28">
        <v>17.02</v>
      </c>
      <c r="B86" s="45" t="s">
        <v>81</v>
      </c>
      <c r="C86" s="90" t="s">
        <v>327</v>
      </c>
      <c r="D86" s="44">
        <v>905.044</v>
      </c>
      <c r="E86" s="77" t="s">
        <v>99</v>
      </c>
      <c r="F86" s="44">
        <v>214.9</v>
      </c>
      <c r="G86" s="123"/>
      <c r="H86" s="124"/>
      <c r="I86" s="29" t="s">
        <v>38</v>
      </c>
      <c r="J86" s="15">
        <f t="shared" si="4"/>
        <v>1</v>
      </c>
      <c r="K86" s="125" t="s">
        <v>60</v>
      </c>
      <c r="L86" s="125" t="s">
        <v>7</v>
      </c>
      <c r="M86" s="126"/>
      <c r="N86" s="123"/>
      <c r="O86" s="123"/>
      <c r="P86" s="127"/>
      <c r="Q86" s="123"/>
      <c r="R86" s="123"/>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44">
        <f t="shared" si="5"/>
        <v>194493.95560000002</v>
      </c>
      <c r="BB86" s="128">
        <f t="shared" si="6"/>
        <v>194493.95560000002</v>
      </c>
      <c r="BC86" s="46" t="str">
        <f t="shared" si="7"/>
        <v>INR  One Lakh Ninety Four Thousand Four Hundred &amp; Ninety Three  and Paise Ninety Six Only</v>
      </c>
      <c r="IE86" s="17"/>
      <c r="IF86" s="17"/>
      <c r="IG86" s="17"/>
      <c r="IH86" s="17"/>
      <c r="II86" s="17"/>
    </row>
    <row r="87" spans="1:243" s="16" customFormat="1" ht="42.75">
      <c r="A87" s="28">
        <v>17.03</v>
      </c>
      <c r="B87" s="45" t="s">
        <v>82</v>
      </c>
      <c r="C87" s="90" t="s">
        <v>328</v>
      </c>
      <c r="D87" s="44">
        <v>905.044</v>
      </c>
      <c r="E87" s="77" t="s">
        <v>99</v>
      </c>
      <c r="F87" s="44">
        <v>230.9</v>
      </c>
      <c r="G87" s="123"/>
      <c r="H87" s="124"/>
      <c r="I87" s="29" t="s">
        <v>38</v>
      </c>
      <c r="J87" s="15">
        <f t="shared" si="4"/>
        <v>1</v>
      </c>
      <c r="K87" s="125" t="s">
        <v>60</v>
      </c>
      <c r="L87" s="125" t="s">
        <v>7</v>
      </c>
      <c r="M87" s="126"/>
      <c r="N87" s="123"/>
      <c r="O87" s="123"/>
      <c r="P87" s="127"/>
      <c r="Q87" s="123"/>
      <c r="R87" s="123"/>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44">
        <f t="shared" si="5"/>
        <v>208974.6596</v>
      </c>
      <c r="BB87" s="128">
        <f t="shared" si="6"/>
        <v>208974.6596</v>
      </c>
      <c r="BC87" s="46" t="str">
        <f t="shared" si="7"/>
        <v>INR  Two Lakh Eight Thousand Nine Hundred &amp; Seventy Four  and Paise Sixty Six Only</v>
      </c>
      <c r="IE87" s="17"/>
      <c r="IF87" s="17"/>
      <c r="IG87" s="17"/>
      <c r="IH87" s="17"/>
      <c r="II87" s="17"/>
    </row>
    <row r="88" spans="1:243" s="16" customFormat="1" ht="42.75">
      <c r="A88" s="28">
        <v>17.04</v>
      </c>
      <c r="B88" s="45" t="s">
        <v>83</v>
      </c>
      <c r="C88" s="90" t="s">
        <v>329</v>
      </c>
      <c r="D88" s="44">
        <v>905.404</v>
      </c>
      <c r="E88" s="77" t="s">
        <v>99</v>
      </c>
      <c r="F88" s="44">
        <v>249.3</v>
      </c>
      <c r="G88" s="123"/>
      <c r="H88" s="124"/>
      <c r="I88" s="29" t="s">
        <v>38</v>
      </c>
      <c r="J88" s="15">
        <f t="shared" si="4"/>
        <v>1</v>
      </c>
      <c r="K88" s="125" t="s">
        <v>60</v>
      </c>
      <c r="L88" s="125" t="s">
        <v>7</v>
      </c>
      <c r="M88" s="126"/>
      <c r="N88" s="123"/>
      <c r="O88" s="123"/>
      <c r="P88" s="127"/>
      <c r="Q88" s="123"/>
      <c r="R88" s="123"/>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44">
        <f t="shared" si="5"/>
        <v>225717.2172</v>
      </c>
      <c r="BB88" s="128">
        <f t="shared" si="6"/>
        <v>225717.2172</v>
      </c>
      <c r="BC88" s="46" t="str">
        <f t="shared" si="7"/>
        <v>INR  Two Lakh Twenty Five Thousand Seven Hundred &amp; Seventeen  and Paise Twenty Two Only</v>
      </c>
      <c r="IE88" s="17"/>
      <c r="IF88" s="17"/>
      <c r="IG88" s="17"/>
      <c r="IH88" s="17"/>
      <c r="II88" s="17"/>
    </row>
    <row r="89" spans="1:243" s="16" customFormat="1" ht="156.75">
      <c r="A89" s="28">
        <v>17.05</v>
      </c>
      <c r="B89" s="69" t="s">
        <v>557</v>
      </c>
      <c r="C89" s="90" t="s">
        <v>330</v>
      </c>
      <c r="D89" s="44"/>
      <c r="E89" s="77"/>
      <c r="F89" s="44"/>
      <c r="G89" s="123"/>
      <c r="H89" s="124"/>
      <c r="I89" s="29" t="s">
        <v>38</v>
      </c>
      <c r="J89" s="15">
        <f t="shared" si="4"/>
        <v>1</v>
      </c>
      <c r="K89" s="125" t="s">
        <v>60</v>
      </c>
      <c r="L89" s="125" t="s">
        <v>7</v>
      </c>
      <c r="M89" s="124"/>
      <c r="N89" s="123"/>
      <c r="O89" s="123"/>
      <c r="P89" s="127"/>
      <c r="Q89" s="123"/>
      <c r="R89" s="123"/>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44"/>
      <c r="BB89" s="128"/>
      <c r="BC89" s="46"/>
      <c r="IE89" s="17"/>
      <c r="IF89" s="17"/>
      <c r="IG89" s="17"/>
      <c r="IH89" s="17"/>
      <c r="II89" s="17"/>
    </row>
    <row r="90" spans="1:243" s="16" customFormat="1" ht="42.75">
      <c r="A90" s="28">
        <v>17.06</v>
      </c>
      <c r="B90" s="45" t="s">
        <v>74</v>
      </c>
      <c r="C90" s="90" t="s">
        <v>331</v>
      </c>
      <c r="D90" s="44">
        <v>841.1840000000001</v>
      </c>
      <c r="E90" s="77" t="s">
        <v>99</v>
      </c>
      <c r="F90" s="44">
        <v>233.6</v>
      </c>
      <c r="G90" s="123"/>
      <c r="H90" s="124"/>
      <c r="I90" s="29" t="s">
        <v>38</v>
      </c>
      <c r="J90" s="15">
        <f t="shared" si="4"/>
        <v>1</v>
      </c>
      <c r="K90" s="125" t="s">
        <v>60</v>
      </c>
      <c r="L90" s="125" t="s">
        <v>7</v>
      </c>
      <c r="M90" s="126"/>
      <c r="N90" s="123"/>
      <c r="O90" s="123"/>
      <c r="P90" s="127"/>
      <c r="Q90" s="123"/>
      <c r="R90" s="123"/>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44">
        <f t="shared" si="5"/>
        <v>196500.5824</v>
      </c>
      <c r="BB90" s="128">
        <f t="shared" si="6"/>
        <v>196500.5824</v>
      </c>
      <c r="BC90" s="46" t="str">
        <f t="shared" si="7"/>
        <v>INR  One Lakh Ninety Six Thousand Five Hundred    and Paise Fifty Eight Only</v>
      </c>
      <c r="IE90" s="17"/>
      <c r="IF90" s="17"/>
      <c r="IG90" s="17"/>
      <c r="IH90" s="17"/>
      <c r="II90" s="17"/>
    </row>
    <row r="91" spans="1:243" s="16" customFormat="1" ht="71.25">
      <c r="A91" s="28">
        <v>18</v>
      </c>
      <c r="B91" s="45" t="s">
        <v>558</v>
      </c>
      <c r="C91" s="90" t="s">
        <v>332</v>
      </c>
      <c r="D91" s="44"/>
      <c r="E91" s="77"/>
      <c r="F91" s="44"/>
      <c r="G91" s="123"/>
      <c r="H91" s="124"/>
      <c r="I91" s="29" t="s">
        <v>38</v>
      </c>
      <c r="J91" s="15">
        <f t="shared" si="4"/>
        <v>1</v>
      </c>
      <c r="K91" s="125" t="s">
        <v>60</v>
      </c>
      <c r="L91" s="125" t="s">
        <v>7</v>
      </c>
      <c r="M91" s="124"/>
      <c r="N91" s="123"/>
      <c r="O91" s="123"/>
      <c r="P91" s="127"/>
      <c r="Q91" s="123"/>
      <c r="R91" s="123"/>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44"/>
      <c r="BB91" s="128"/>
      <c r="BC91" s="46"/>
      <c r="IE91" s="17"/>
      <c r="IF91" s="17"/>
      <c r="IG91" s="17"/>
      <c r="IH91" s="17"/>
      <c r="II91" s="17"/>
    </row>
    <row r="92" spans="1:243" s="16" customFormat="1" ht="42.75">
      <c r="A92" s="28">
        <v>18.01</v>
      </c>
      <c r="B92" s="45" t="s">
        <v>80</v>
      </c>
      <c r="C92" s="90" t="s">
        <v>333</v>
      </c>
      <c r="D92" s="44">
        <v>493.86</v>
      </c>
      <c r="E92" s="77" t="s">
        <v>99</v>
      </c>
      <c r="F92" s="44">
        <v>962.4290000000001</v>
      </c>
      <c r="G92" s="123"/>
      <c r="H92" s="124"/>
      <c r="I92" s="29" t="s">
        <v>38</v>
      </c>
      <c r="J92" s="15">
        <f t="shared" si="4"/>
        <v>1</v>
      </c>
      <c r="K92" s="125" t="s">
        <v>60</v>
      </c>
      <c r="L92" s="125" t="s">
        <v>7</v>
      </c>
      <c r="M92" s="126"/>
      <c r="N92" s="123"/>
      <c r="O92" s="123"/>
      <c r="P92" s="127"/>
      <c r="Q92" s="123"/>
      <c r="R92" s="123"/>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44">
        <f t="shared" si="5"/>
        <v>475305.18594000005</v>
      </c>
      <c r="BB92" s="128">
        <f t="shared" si="6"/>
        <v>475305.18594000005</v>
      </c>
      <c r="BC92" s="46" t="str">
        <f t="shared" si="7"/>
        <v>INR  Four Lakh Seventy Five Thousand Three Hundred &amp; Five  and Paise Nineteen Only</v>
      </c>
      <c r="IE92" s="17"/>
      <c r="IF92" s="17"/>
      <c r="IG92" s="17"/>
      <c r="IH92" s="17"/>
      <c r="II92" s="17"/>
    </row>
    <row r="93" spans="1:243" s="16" customFormat="1" ht="42.75">
      <c r="A93" s="28">
        <v>18.02</v>
      </c>
      <c r="B93" s="45" t="s">
        <v>81</v>
      </c>
      <c r="C93" s="90" t="s">
        <v>334</v>
      </c>
      <c r="D93" s="44">
        <v>216.35</v>
      </c>
      <c r="E93" s="77" t="s">
        <v>99</v>
      </c>
      <c r="F93" s="44">
        <v>975.2358</v>
      </c>
      <c r="G93" s="123"/>
      <c r="H93" s="124"/>
      <c r="I93" s="29" t="s">
        <v>38</v>
      </c>
      <c r="J93" s="15">
        <f t="shared" si="4"/>
        <v>1</v>
      </c>
      <c r="K93" s="125" t="s">
        <v>60</v>
      </c>
      <c r="L93" s="125" t="s">
        <v>7</v>
      </c>
      <c r="M93" s="126"/>
      <c r="N93" s="123"/>
      <c r="O93" s="123"/>
      <c r="P93" s="127"/>
      <c r="Q93" s="123"/>
      <c r="R93" s="123"/>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44">
        <f t="shared" si="5"/>
        <v>210992.26533</v>
      </c>
      <c r="BB93" s="128">
        <f t="shared" si="6"/>
        <v>210992.26533</v>
      </c>
      <c r="BC93" s="46" t="str">
        <f t="shared" si="7"/>
        <v>INR  Two Lakh Ten Thousand Nine Hundred &amp; Ninety Two  and Paise Twenty Seven Only</v>
      </c>
      <c r="IE93" s="17"/>
      <c r="IF93" s="17"/>
      <c r="IG93" s="17"/>
      <c r="IH93" s="17"/>
      <c r="II93" s="17"/>
    </row>
    <row r="94" spans="1:243" s="16" customFormat="1" ht="42.75">
      <c r="A94" s="28">
        <v>18.03</v>
      </c>
      <c r="B94" s="45" t="s">
        <v>82</v>
      </c>
      <c r="C94" s="90" t="s">
        <v>335</v>
      </c>
      <c r="D94" s="44">
        <v>236.05</v>
      </c>
      <c r="E94" s="77" t="s">
        <v>99</v>
      </c>
      <c r="F94" s="44">
        <v>988.6789</v>
      </c>
      <c r="G94" s="123"/>
      <c r="H94" s="124"/>
      <c r="I94" s="29" t="s">
        <v>38</v>
      </c>
      <c r="J94" s="15">
        <f t="shared" si="4"/>
        <v>1</v>
      </c>
      <c r="K94" s="125" t="s">
        <v>60</v>
      </c>
      <c r="L94" s="125" t="s">
        <v>7</v>
      </c>
      <c r="M94" s="126"/>
      <c r="N94" s="123"/>
      <c r="O94" s="123"/>
      <c r="P94" s="127"/>
      <c r="Q94" s="123"/>
      <c r="R94" s="123"/>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44">
        <f t="shared" si="5"/>
        <v>233377.65434500002</v>
      </c>
      <c r="BB94" s="128">
        <f t="shared" si="6"/>
        <v>233377.65434500002</v>
      </c>
      <c r="BC94" s="46" t="str">
        <f t="shared" si="7"/>
        <v>INR  Two Lakh Thirty Three Thousand Three Hundred &amp; Seventy Seven  and Paise Sixty Five Only</v>
      </c>
      <c r="IE94" s="17"/>
      <c r="IF94" s="17"/>
      <c r="IG94" s="17"/>
      <c r="IH94" s="17"/>
      <c r="II94" s="17"/>
    </row>
    <row r="95" spans="1:243" s="16" customFormat="1" ht="42.75">
      <c r="A95" s="28">
        <v>18.04</v>
      </c>
      <c r="B95" s="45" t="s">
        <v>83</v>
      </c>
      <c r="C95" s="90" t="s">
        <v>336</v>
      </c>
      <c r="D95" s="44">
        <v>190.55</v>
      </c>
      <c r="E95" s="77" t="s">
        <v>99</v>
      </c>
      <c r="F95" s="44">
        <v>1002.7583000000001</v>
      </c>
      <c r="G95" s="123"/>
      <c r="H95" s="124"/>
      <c r="I95" s="29" t="s">
        <v>38</v>
      </c>
      <c r="J95" s="15">
        <f t="shared" si="4"/>
        <v>1</v>
      </c>
      <c r="K95" s="125" t="s">
        <v>60</v>
      </c>
      <c r="L95" s="125" t="s">
        <v>7</v>
      </c>
      <c r="M95" s="126"/>
      <c r="N95" s="123"/>
      <c r="O95" s="123"/>
      <c r="P95" s="127"/>
      <c r="Q95" s="123"/>
      <c r="R95" s="123"/>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44">
        <f t="shared" si="5"/>
        <v>191075.594065</v>
      </c>
      <c r="BB95" s="128">
        <f t="shared" si="6"/>
        <v>191075.594065</v>
      </c>
      <c r="BC95" s="46" t="str">
        <f t="shared" si="7"/>
        <v>INR  One Lakh Ninety One Thousand  &amp;Seventy Five  and Paise Fifty Nine Only</v>
      </c>
      <c r="IE95" s="17"/>
      <c r="IF95" s="17"/>
      <c r="IG95" s="17"/>
      <c r="IH95" s="17"/>
      <c r="II95" s="17"/>
    </row>
    <row r="96" spans="1:243" s="16" customFormat="1" ht="171">
      <c r="A96" s="28">
        <v>19</v>
      </c>
      <c r="B96" s="69" t="s">
        <v>552</v>
      </c>
      <c r="C96" s="90" t="s">
        <v>337</v>
      </c>
      <c r="D96" s="44"/>
      <c r="E96" s="77"/>
      <c r="F96" s="44"/>
      <c r="G96" s="123"/>
      <c r="H96" s="124"/>
      <c r="I96" s="29" t="s">
        <v>38</v>
      </c>
      <c r="J96" s="15">
        <f t="shared" si="4"/>
        <v>1</v>
      </c>
      <c r="K96" s="125" t="s">
        <v>60</v>
      </c>
      <c r="L96" s="125" t="s">
        <v>7</v>
      </c>
      <c r="M96" s="124"/>
      <c r="N96" s="123"/>
      <c r="O96" s="123"/>
      <c r="P96" s="127"/>
      <c r="Q96" s="123"/>
      <c r="R96" s="123"/>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44"/>
      <c r="BB96" s="128"/>
      <c r="BC96" s="46"/>
      <c r="IE96" s="17"/>
      <c r="IF96" s="17"/>
      <c r="IG96" s="17"/>
      <c r="IH96" s="17"/>
      <c r="II96" s="17"/>
    </row>
    <row r="97" spans="1:243" s="16" customFormat="1" ht="42.75">
      <c r="A97" s="28">
        <v>19.01</v>
      </c>
      <c r="B97" s="45" t="s">
        <v>80</v>
      </c>
      <c r="C97" s="90" t="s">
        <v>338</v>
      </c>
      <c r="D97" s="44">
        <v>3285.096</v>
      </c>
      <c r="E97" s="77" t="s">
        <v>99</v>
      </c>
      <c r="F97" s="44">
        <v>106.962</v>
      </c>
      <c r="G97" s="123"/>
      <c r="H97" s="124"/>
      <c r="I97" s="29" t="s">
        <v>38</v>
      </c>
      <c r="J97" s="15">
        <f t="shared" si="4"/>
        <v>1</v>
      </c>
      <c r="K97" s="125" t="s">
        <v>60</v>
      </c>
      <c r="L97" s="125" t="s">
        <v>7</v>
      </c>
      <c r="M97" s="126"/>
      <c r="N97" s="123"/>
      <c r="O97" s="123"/>
      <c r="P97" s="127"/>
      <c r="Q97" s="123"/>
      <c r="R97" s="123"/>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44">
        <f t="shared" si="5"/>
        <v>351380.438352</v>
      </c>
      <c r="BB97" s="128">
        <f t="shared" si="6"/>
        <v>351380.438352</v>
      </c>
      <c r="BC97" s="46" t="str">
        <f t="shared" si="7"/>
        <v>INR  Three Lakh Fifty One Thousand Three Hundred &amp; Eighty  and Paise Forty Four Only</v>
      </c>
      <c r="IE97" s="17"/>
      <c r="IF97" s="17"/>
      <c r="IG97" s="17"/>
      <c r="IH97" s="17"/>
      <c r="II97" s="17"/>
    </row>
    <row r="98" spans="1:243" s="16" customFormat="1" ht="42.75">
      <c r="A98" s="28">
        <v>19.02</v>
      </c>
      <c r="B98" s="45" t="s">
        <v>81</v>
      </c>
      <c r="C98" s="90" t="s">
        <v>339</v>
      </c>
      <c r="D98" s="44">
        <v>2952.8625</v>
      </c>
      <c r="E98" s="77" t="s">
        <v>99</v>
      </c>
      <c r="F98" s="44">
        <v>109.3</v>
      </c>
      <c r="G98" s="123"/>
      <c r="H98" s="124"/>
      <c r="I98" s="29" t="s">
        <v>38</v>
      </c>
      <c r="J98" s="15">
        <f t="shared" si="4"/>
        <v>1</v>
      </c>
      <c r="K98" s="125" t="s">
        <v>60</v>
      </c>
      <c r="L98" s="125" t="s">
        <v>7</v>
      </c>
      <c r="M98" s="126"/>
      <c r="N98" s="123"/>
      <c r="O98" s="123"/>
      <c r="P98" s="127"/>
      <c r="Q98" s="123"/>
      <c r="R98" s="123"/>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44">
        <f t="shared" si="5"/>
        <v>322747.87125</v>
      </c>
      <c r="BB98" s="128">
        <f t="shared" si="6"/>
        <v>322747.87125</v>
      </c>
      <c r="BC98" s="46" t="str">
        <f t="shared" si="7"/>
        <v>INR  Three Lakh Twenty Two Thousand Seven Hundred &amp; Forty Seven  and Paise Eighty Seven Only</v>
      </c>
      <c r="IE98" s="17"/>
      <c r="IF98" s="17"/>
      <c r="IG98" s="17"/>
      <c r="IH98" s="17"/>
      <c r="II98" s="17"/>
    </row>
    <row r="99" spans="1:243" s="16" customFormat="1" ht="42.75">
      <c r="A99" s="28">
        <v>19.03</v>
      </c>
      <c r="B99" s="45" t="s">
        <v>82</v>
      </c>
      <c r="C99" s="90" t="s">
        <v>340</v>
      </c>
      <c r="D99" s="44">
        <v>2952.8625</v>
      </c>
      <c r="E99" s="77" t="s">
        <v>99</v>
      </c>
      <c r="F99" s="44">
        <v>111.7</v>
      </c>
      <c r="G99" s="123"/>
      <c r="H99" s="124"/>
      <c r="I99" s="29" t="s">
        <v>38</v>
      </c>
      <c r="J99" s="15">
        <f t="shared" si="4"/>
        <v>1</v>
      </c>
      <c r="K99" s="125" t="s">
        <v>60</v>
      </c>
      <c r="L99" s="125" t="s">
        <v>7</v>
      </c>
      <c r="M99" s="126"/>
      <c r="N99" s="123"/>
      <c r="O99" s="123"/>
      <c r="P99" s="127"/>
      <c r="Q99" s="123"/>
      <c r="R99" s="123"/>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44">
        <f t="shared" si="5"/>
        <v>329834.74125</v>
      </c>
      <c r="BB99" s="128">
        <f t="shared" si="6"/>
        <v>329834.74125</v>
      </c>
      <c r="BC99" s="46" t="str">
        <f t="shared" si="7"/>
        <v>INR  Three Lakh Twenty Nine Thousand Eight Hundred &amp; Thirty Four  and Paise Seventy Four Only</v>
      </c>
      <c r="IE99" s="17"/>
      <c r="IF99" s="17"/>
      <c r="IG99" s="17"/>
      <c r="IH99" s="17"/>
      <c r="II99" s="17"/>
    </row>
    <row r="100" spans="1:243" s="16" customFormat="1" ht="42.75">
      <c r="A100" s="28">
        <v>19.04</v>
      </c>
      <c r="B100" s="45" t="s">
        <v>83</v>
      </c>
      <c r="C100" s="90" t="s">
        <v>341</v>
      </c>
      <c r="D100" s="44">
        <v>2952.8625</v>
      </c>
      <c r="E100" s="77" t="s">
        <v>99</v>
      </c>
      <c r="F100" s="44">
        <v>114.2</v>
      </c>
      <c r="G100" s="123"/>
      <c r="H100" s="124"/>
      <c r="I100" s="29" t="s">
        <v>38</v>
      </c>
      <c r="J100" s="15">
        <f t="shared" si="4"/>
        <v>1</v>
      </c>
      <c r="K100" s="125" t="s">
        <v>60</v>
      </c>
      <c r="L100" s="125" t="s">
        <v>7</v>
      </c>
      <c r="M100" s="126"/>
      <c r="N100" s="123"/>
      <c r="O100" s="123"/>
      <c r="P100" s="127"/>
      <c r="Q100" s="123"/>
      <c r="R100" s="123"/>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44">
        <f t="shared" si="5"/>
        <v>337216.8975</v>
      </c>
      <c r="BB100" s="128">
        <f t="shared" si="6"/>
        <v>337216.8975</v>
      </c>
      <c r="BC100" s="46" t="str">
        <f t="shared" si="7"/>
        <v>INR  Three Lakh Thirty Seven Thousand Two Hundred &amp; Sixteen  and Paise Ninety Only</v>
      </c>
      <c r="IE100" s="17"/>
      <c r="IF100" s="17"/>
      <c r="IG100" s="17"/>
      <c r="IH100" s="17"/>
      <c r="II100" s="17"/>
    </row>
    <row r="101" spans="1:243" s="16" customFormat="1" ht="99.75">
      <c r="A101" s="28">
        <v>20</v>
      </c>
      <c r="B101" s="45" t="s">
        <v>85</v>
      </c>
      <c r="C101" s="90" t="s">
        <v>342</v>
      </c>
      <c r="D101" s="44"/>
      <c r="E101" s="77"/>
      <c r="F101" s="44"/>
      <c r="G101" s="123"/>
      <c r="H101" s="124"/>
      <c r="I101" s="29" t="s">
        <v>38</v>
      </c>
      <c r="J101" s="15">
        <f t="shared" si="4"/>
        <v>1</v>
      </c>
      <c r="K101" s="125" t="s">
        <v>60</v>
      </c>
      <c r="L101" s="125" t="s">
        <v>7</v>
      </c>
      <c r="M101" s="124"/>
      <c r="N101" s="123"/>
      <c r="O101" s="123"/>
      <c r="P101" s="127"/>
      <c r="Q101" s="123"/>
      <c r="R101" s="123"/>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44"/>
      <c r="BB101" s="128"/>
      <c r="BC101" s="46"/>
      <c r="IE101" s="17"/>
      <c r="IF101" s="17"/>
      <c r="IG101" s="17"/>
      <c r="IH101" s="17"/>
      <c r="II101" s="17"/>
    </row>
    <row r="102" spans="1:243" s="16" customFormat="1" ht="42.75">
      <c r="A102" s="28">
        <v>20.01</v>
      </c>
      <c r="B102" s="45" t="s">
        <v>86</v>
      </c>
      <c r="C102" s="90" t="s">
        <v>343</v>
      </c>
      <c r="D102" s="44">
        <v>452.3</v>
      </c>
      <c r="E102" s="77" t="s">
        <v>99</v>
      </c>
      <c r="F102" s="44">
        <v>705.29</v>
      </c>
      <c r="G102" s="123"/>
      <c r="H102" s="124"/>
      <c r="I102" s="29" t="s">
        <v>38</v>
      </c>
      <c r="J102" s="15">
        <f t="shared" si="4"/>
        <v>1</v>
      </c>
      <c r="K102" s="125" t="s">
        <v>60</v>
      </c>
      <c r="L102" s="125" t="s">
        <v>7</v>
      </c>
      <c r="M102" s="126"/>
      <c r="N102" s="123"/>
      <c r="O102" s="123"/>
      <c r="P102" s="127"/>
      <c r="Q102" s="123"/>
      <c r="R102" s="123"/>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44">
        <f t="shared" si="5"/>
        <v>319002.667</v>
      </c>
      <c r="BB102" s="128">
        <f t="shared" si="6"/>
        <v>319002.667</v>
      </c>
      <c r="BC102" s="46" t="str">
        <f t="shared" si="7"/>
        <v>INR  Three Lakh Nineteen Thousand  &amp;Two  and Paise Sixty Seven Only</v>
      </c>
      <c r="IE102" s="17"/>
      <c r="IF102" s="17"/>
      <c r="IG102" s="17"/>
      <c r="IH102" s="17"/>
      <c r="II102" s="17"/>
    </row>
    <row r="103" spans="1:243" s="16" customFormat="1" ht="42.75">
      <c r="A103" s="28">
        <v>20.02</v>
      </c>
      <c r="B103" s="45" t="s">
        <v>87</v>
      </c>
      <c r="C103" s="90" t="s">
        <v>344</v>
      </c>
      <c r="D103" s="44">
        <v>1261.4279999999999</v>
      </c>
      <c r="E103" s="77" t="s">
        <v>99</v>
      </c>
      <c r="F103" s="44">
        <v>705.29</v>
      </c>
      <c r="G103" s="123"/>
      <c r="H103" s="124"/>
      <c r="I103" s="29" t="s">
        <v>38</v>
      </c>
      <c r="J103" s="15">
        <f t="shared" si="4"/>
        <v>1</v>
      </c>
      <c r="K103" s="125" t="s">
        <v>60</v>
      </c>
      <c r="L103" s="125" t="s">
        <v>7</v>
      </c>
      <c r="M103" s="126"/>
      <c r="N103" s="123"/>
      <c r="O103" s="123"/>
      <c r="P103" s="127"/>
      <c r="Q103" s="123"/>
      <c r="R103" s="123"/>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44">
        <f t="shared" si="5"/>
        <v>889672.5541199999</v>
      </c>
      <c r="BB103" s="128">
        <f t="shared" si="6"/>
        <v>889672.5541199999</v>
      </c>
      <c r="BC103" s="46" t="str">
        <f t="shared" si="7"/>
        <v>INR  Eight Lakh Eighty Nine Thousand Six Hundred &amp; Seventy Two  and Paise Fifty Five Only</v>
      </c>
      <c r="IE103" s="17"/>
      <c r="IF103" s="17"/>
      <c r="IG103" s="17"/>
      <c r="IH103" s="17"/>
      <c r="II103" s="17"/>
    </row>
    <row r="104" spans="1:243" s="16" customFormat="1" ht="199.5">
      <c r="A104" s="28">
        <v>21</v>
      </c>
      <c r="B104" s="45" t="s">
        <v>88</v>
      </c>
      <c r="C104" s="90" t="s">
        <v>345</v>
      </c>
      <c r="D104" s="44">
        <v>13118.65</v>
      </c>
      <c r="E104" s="77" t="s">
        <v>102</v>
      </c>
      <c r="F104" s="44">
        <v>71.6</v>
      </c>
      <c r="G104" s="123"/>
      <c r="H104" s="124"/>
      <c r="I104" s="29" t="s">
        <v>38</v>
      </c>
      <c r="J104" s="15">
        <f t="shared" si="4"/>
        <v>1</v>
      </c>
      <c r="K104" s="125" t="s">
        <v>60</v>
      </c>
      <c r="L104" s="125" t="s">
        <v>7</v>
      </c>
      <c r="M104" s="126"/>
      <c r="N104" s="123"/>
      <c r="O104" s="123"/>
      <c r="P104" s="127"/>
      <c r="Q104" s="123"/>
      <c r="R104" s="123"/>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44">
        <f t="shared" si="5"/>
        <v>939295.3399999999</v>
      </c>
      <c r="BB104" s="128">
        <f t="shared" si="6"/>
        <v>939295.3399999999</v>
      </c>
      <c r="BC104" s="46" t="str">
        <f t="shared" si="7"/>
        <v>INR  Nine Lakh Thirty Nine Thousand Two Hundred &amp; Ninety Five  and Paise Thirty Four Only</v>
      </c>
      <c r="IE104" s="17"/>
      <c r="IF104" s="17"/>
      <c r="IG104" s="17"/>
      <c r="IH104" s="17"/>
      <c r="II104" s="17"/>
    </row>
    <row r="105" spans="1:243" s="16" customFormat="1" ht="185.25">
      <c r="A105" s="28">
        <v>22</v>
      </c>
      <c r="B105" s="45" t="s">
        <v>89</v>
      </c>
      <c r="C105" s="90" t="s">
        <v>346</v>
      </c>
      <c r="D105" s="44"/>
      <c r="E105" s="77"/>
      <c r="F105" s="44"/>
      <c r="G105" s="123"/>
      <c r="H105" s="124"/>
      <c r="I105" s="29" t="s">
        <v>38</v>
      </c>
      <c r="J105" s="15">
        <f t="shared" si="4"/>
        <v>1</v>
      </c>
      <c r="K105" s="125" t="s">
        <v>60</v>
      </c>
      <c r="L105" s="125" t="s">
        <v>7</v>
      </c>
      <c r="M105" s="124"/>
      <c r="N105" s="123"/>
      <c r="O105" s="123"/>
      <c r="P105" s="127"/>
      <c r="Q105" s="123"/>
      <c r="R105" s="123"/>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44"/>
      <c r="BB105" s="128"/>
      <c r="BC105" s="46"/>
      <c r="IE105" s="17"/>
      <c r="IF105" s="17"/>
      <c r="IG105" s="17"/>
      <c r="IH105" s="17"/>
      <c r="II105" s="17"/>
    </row>
    <row r="106" spans="1:243" s="16" customFormat="1" ht="42.75">
      <c r="A106" s="28">
        <v>22.01</v>
      </c>
      <c r="B106" s="72" t="s">
        <v>90</v>
      </c>
      <c r="C106" s="90" t="s">
        <v>347</v>
      </c>
      <c r="D106" s="44">
        <v>24573.600000000006</v>
      </c>
      <c r="E106" s="77" t="s">
        <v>102</v>
      </c>
      <c r="F106" s="44">
        <v>71.6</v>
      </c>
      <c r="G106" s="123"/>
      <c r="H106" s="124"/>
      <c r="I106" s="29" t="s">
        <v>38</v>
      </c>
      <c r="J106" s="15">
        <f t="shared" si="4"/>
        <v>1</v>
      </c>
      <c r="K106" s="125" t="s">
        <v>60</v>
      </c>
      <c r="L106" s="125" t="s">
        <v>7</v>
      </c>
      <c r="M106" s="126"/>
      <c r="N106" s="123"/>
      <c r="O106" s="123"/>
      <c r="P106" s="127"/>
      <c r="Q106" s="123"/>
      <c r="R106" s="123"/>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44">
        <f t="shared" si="5"/>
        <v>1759469.7600000002</v>
      </c>
      <c r="BB106" s="128">
        <f t="shared" si="6"/>
        <v>1759469.7600000002</v>
      </c>
      <c r="BC106" s="46" t="str">
        <f t="shared" si="7"/>
        <v>INR  Seventeen Lakh Fifty Nine Thousand Four Hundred &amp; Sixty Nine  and Paise Seventy Six Only</v>
      </c>
      <c r="IE106" s="17"/>
      <c r="IF106" s="17"/>
      <c r="IG106" s="17"/>
      <c r="IH106" s="17"/>
      <c r="II106" s="17"/>
    </row>
    <row r="107" spans="1:243" s="16" customFormat="1" ht="42.75">
      <c r="A107" s="28">
        <v>23</v>
      </c>
      <c r="B107" s="72" t="s">
        <v>91</v>
      </c>
      <c r="C107" s="90" t="s">
        <v>348</v>
      </c>
      <c r="D107" s="44">
        <v>204.78000000000003</v>
      </c>
      <c r="E107" s="77" t="s">
        <v>99</v>
      </c>
      <c r="F107" s="44">
        <v>719.1</v>
      </c>
      <c r="G107" s="123"/>
      <c r="H107" s="124"/>
      <c r="I107" s="29" t="s">
        <v>38</v>
      </c>
      <c r="J107" s="15">
        <f t="shared" si="4"/>
        <v>1</v>
      </c>
      <c r="K107" s="125" t="s">
        <v>60</v>
      </c>
      <c r="L107" s="125" t="s">
        <v>7</v>
      </c>
      <c r="M107" s="126"/>
      <c r="N107" s="123"/>
      <c r="O107" s="123"/>
      <c r="P107" s="127"/>
      <c r="Q107" s="123"/>
      <c r="R107" s="123"/>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44">
        <f t="shared" si="5"/>
        <v>147257.29800000004</v>
      </c>
      <c r="BB107" s="128">
        <f t="shared" si="6"/>
        <v>147257.29800000004</v>
      </c>
      <c r="BC107" s="46" t="str">
        <f t="shared" si="7"/>
        <v>INR  One Lakh Forty Seven Thousand Two Hundred &amp; Fifty Seven  and Paise Thirty Only</v>
      </c>
      <c r="IE107" s="17"/>
      <c r="IF107" s="17"/>
      <c r="IG107" s="17"/>
      <c r="IH107" s="17"/>
      <c r="II107" s="17"/>
    </row>
    <row r="108" spans="1:243" s="16" customFormat="1" ht="85.5">
      <c r="A108" s="28">
        <v>24</v>
      </c>
      <c r="B108" s="45" t="s">
        <v>92</v>
      </c>
      <c r="C108" s="90" t="s">
        <v>349</v>
      </c>
      <c r="D108" s="44">
        <v>330</v>
      </c>
      <c r="E108" s="77" t="s">
        <v>103</v>
      </c>
      <c r="F108" s="44">
        <v>20.7</v>
      </c>
      <c r="G108" s="123"/>
      <c r="H108" s="124"/>
      <c r="I108" s="29" t="s">
        <v>38</v>
      </c>
      <c r="J108" s="15">
        <f t="shared" si="4"/>
        <v>1</v>
      </c>
      <c r="K108" s="125" t="s">
        <v>60</v>
      </c>
      <c r="L108" s="125" t="s">
        <v>7</v>
      </c>
      <c r="M108" s="126"/>
      <c r="N108" s="123"/>
      <c r="O108" s="123"/>
      <c r="P108" s="127"/>
      <c r="Q108" s="123"/>
      <c r="R108" s="123"/>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44">
        <f t="shared" si="5"/>
        <v>6831</v>
      </c>
      <c r="BB108" s="128">
        <f t="shared" si="6"/>
        <v>6831</v>
      </c>
      <c r="BC108" s="46" t="str">
        <f t="shared" si="7"/>
        <v>INR  Six Thousand Eight Hundred &amp; Thirty One  Only</v>
      </c>
      <c r="IE108" s="17"/>
      <c r="IF108" s="17"/>
      <c r="IG108" s="17"/>
      <c r="IH108" s="17"/>
      <c r="II108" s="17"/>
    </row>
    <row r="109" spans="1:243" s="16" customFormat="1" ht="156.75">
      <c r="A109" s="28">
        <v>25</v>
      </c>
      <c r="B109" s="45" t="s">
        <v>93</v>
      </c>
      <c r="C109" s="90" t="s">
        <v>350</v>
      </c>
      <c r="D109" s="44">
        <v>55.52000000000003</v>
      </c>
      <c r="E109" s="77" t="s">
        <v>100</v>
      </c>
      <c r="F109" s="44">
        <v>1610</v>
      </c>
      <c r="G109" s="123"/>
      <c r="H109" s="124"/>
      <c r="I109" s="29" t="s">
        <v>38</v>
      </c>
      <c r="J109" s="15">
        <f t="shared" si="4"/>
        <v>1</v>
      </c>
      <c r="K109" s="125" t="s">
        <v>60</v>
      </c>
      <c r="L109" s="125" t="s">
        <v>7</v>
      </c>
      <c r="M109" s="126"/>
      <c r="N109" s="123"/>
      <c r="O109" s="123"/>
      <c r="P109" s="127"/>
      <c r="Q109" s="123"/>
      <c r="R109" s="123"/>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44">
        <f t="shared" si="5"/>
        <v>89387.20000000006</v>
      </c>
      <c r="BB109" s="128">
        <f t="shared" si="6"/>
        <v>89387.20000000006</v>
      </c>
      <c r="BC109" s="46" t="str">
        <f t="shared" si="7"/>
        <v>INR  Eighty Nine Thousand Three Hundred &amp; Eighty Seven  and Paise Twenty Only</v>
      </c>
      <c r="IE109" s="17"/>
      <c r="IF109" s="17"/>
      <c r="IG109" s="17"/>
      <c r="IH109" s="17"/>
      <c r="II109" s="17"/>
    </row>
    <row r="110" spans="1:243" s="16" customFormat="1" ht="256.5">
      <c r="A110" s="28">
        <v>26</v>
      </c>
      <c r="B110" s="45" t="s">
        <v>94</v>
      </c>
      <c r="C110" s="90" t="s">
        <v>351</v>
      </c>
      <c r="D110" s="44">
        <v>267.60000000000014</v>
      </c>
      <c r="E110" s="77" t="s">
        <v>104</v>
      </c>
      <c r="F110" s="44">
        <v>777</v>
      </c>
      <c r="G110" s="123"/>
      <c r="H110" s="124"/>
      <c r="I110" s="29" t="s">
        <v>38</v>
      </c>
      <c r="J110" s="15">
        <f t="shared" si="4"/>
        <v>1</v>
      </c>
      <c r="K110" s="125" t="s">
        <v>60</v>
      </c>
      <c r="L110" s="125" t="s">
        <v>7</v>
      </c>
      <c r="M110" s="126"/>
      <c r="N110" s="123"/>
      <c r="O110" s="123"/>
      <c r="P110" s="127"/>
      <c r="Q110" s="123"/>
      <c r="R110" s="123"/>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44">
        <f t="shared" si="5"/>
        <v>207925.2000000001</v>
      </c>
      <c r="BB110" s="128">
        <f t="shared" si="6"/>
        <v>207925.2000000001</v>
      </c>
      <c r="BC110" s="46" t="str">
        <f t="shared" si="7"/>
        <v>INR  Two Lakh Seven Thousand Nine Hundred &amp; Twenty Five  and Paise Twenty Only</v>
      </c>
      <c r="IE110" s="17"/>
      <c r="IF110" s="17"/>
      <c r="IG110" s="17"/>
      <c r="IH110" s="17"/>
      <c r="II110" s="17"/>
    </row>
    <row r="111" spans="1:243" s="16" customFormat="1" ht="156.75">
      <c r="A111" s="28">
        <v>27</v>
      </c>
      <c r="B111" s="45" t="s">
        <v>95</v>
      </c>
      <c r="C111" s="90" t="s">
        <v>352</v>
      </c>
      <c r="D111" s="44">
        <v>335.328</v>
      </c>
      <c r="E111" s="77" t="s">
        <v>102</v>
      </c>
      <c r="F111" s="44">
        <v>323.7</v>
      </c>
      <c r="G111" s="123"/>
      <c r="H111" s="124"/>
      <c r="I111" s="29" t="s">
        <v>38</v>
      </c>
      <c r="J111" s="15">
        <f t="shared" si="4"/>
        <v>1</v>
      </c>
      <c r="K111" s="125" t="s">
        <v>60</v>
      </c>
      <c r="L111" s="125" t="s">
        <v>7</v>
      </c>
      <c r="M111" s="126"/>
      <c r="N111" s="123"/>
      <c r="O111" s="123"/>
      <c r="P111" s="127"/>
      <c r="Q111" s="123"/>
      <c r="R111" s="123"/>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44">
        <f t="shared" si="5"/>
        <v>108545.6736</v>
      </c>
      <c r="BB111" s="128">
        <f t="shared" si="6"/>
        <v>108545.6736</v>
      </c>
      <c r="BC111" s="46" t="str">
        <f t="shared" si="7"/>
        <v>INR  One Lakh Eight Thousand Five Hundred &amp; Forty Five  and Paise Sixty Seven Only</v>
      </c>
      <c r="IE111" s="17"/>
      <c r="IF111" s="17"/>
      <c r="IG111" s="17"/>
      <c r="IH111" s="17"/>
      <c r="II111" s="17"/>
    </row>
    <row r="112" spans="1:243" s="16" customFormat="1" ht="42.75">
      <c r="A112" s="28">
        <v>28</v>
      </c>
      <c r="B112" s="45" t="s">
        <v>96</v>
      </c>
      <c r="C112" s="90" t="s">
        <v>353</v>
      </c>
      <c r="D112" s="44">
        <v>1932.8557500000002</v>
      </c>
      <c r="E112" s="77" t="s">
        <v>105</v>
      </c>
      <c r="F112" s="44">
        <v>185.2</v>
      </c>
      <c r="G112" s="123"/>
      <c r="H112" s="124"/>
      <c r="I112" s="29" t="s">
        <v>38</v>
      </c>
      <c r="J112" s="15">
        <f t="shared" si="4"/>
        <v>1</v>
      </c>
      <c r="K112" s="125" t="s">
        <v>60</v>
      </c>
      <c r="L112" s="125" t="s">
        <v>7</v>
      </c>
      <c r="M112" s="126"/>
      <c r="N112" s="123"/>
      <c r="O112" s="123"/>
      <c r="P112" s="127"/>
      <c r="Q112" s="123"/>
      <c r="R112" s="123"/>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44">
        <f t="shared" si="5"/>
        <v>357964.8849</v>
      </c>
      <c r="BB112" s="128">
        <f t="shared" si="6"/>
        <v>357964.8849</v>
      </c>
      <c r="BC112" s="46" t="str">
        <f t="shared" si="7"/>
        <v>INR  Three Lakh Fifty Seven Thousand Nine Hundred &amp; Sixty Four  and Paise Eighty Eight Only</v>
      </c>
      <c r="IE112" s="17"/>
      <c r="IF112" s="17"/>
      <c r="IG112" s="17"/>
      <c r="IH112" s="17"/>
      <c r="II112" s="17"/>
    </row>
    <row r="113" spans="1:243" s="16" customFormat="1" ht="128.25">
      <c r="A113" s="28">
        <v>29</v>
      </c>
      <c r="B113" s="45" t="s">
        <v>97</v>
      </c>
      <c r="C113" s="90" t="s">
        <v>354</v>
      </c>
      <c r="D113" s="44">
        <v>360</v>
      </c>
      <c r="E113" s="77" t="s">
        <v>106</v>
      </c>
      <c r="F113" s="44">
        <v>132.1</v>
      </c>
      <c r="G113" s="123"/>
      <c r="H113" s="124"/>
      <c r="I113" s="29" t="s">
        <v>38</v>
      </c>
      <c r="J113" s="15">
        <f t="shared" si="4"/>
        <v>1</v>
      </c>
      <c r="K113" s="125" t="s">
        <v>60</v>
      </c>
      <c r="L113" s="125" t="s">
        <v>7</v>
      </c>
      <c r="M113" s="126"/>
      <c r="N113" s="123"/>
      <c r="O113" s="123"/>
      <c r="P113" s="127"/>
      <c r="Q113" s="123"/>
      <c r="R113" s="123"/>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44">
        <f t="shared" si="5"/>
        <v>47556</v>
      </c>
      <c r="BB113" s="128">
        <f t="shared" si="6"/>
        <v>47556</v>
      </c>
      <c r="BC113" s="46" t="str">
        <f t="shared" si="7"/>
        <v>INR  Forty Seven Thousand Five Hundred &amp; Fifty Six  Only</v>
      </c>
      <c r="IE113" s="17"/>
      <c r="IF113" s="17"/>
      <c r="IG113" s="17"/>
      <c r="IH113" s="17"/>
      <c r="II113" s="17"/>
    </row>
    <row r="114" spans="1:243" s="16" customFormat="1" ht="228">
      <c r="A114" s="28">
        <v>30</v>
      </c>
      <c r="B114" s="89" t="s">
        <v>107</v>
      </c>
      <c r="C114" s="90" t="s">
        <v>355</v>
      </c>
      <c r="D114" s="73"/>
      <c r="E114" s="74"/>
      <c r="F114" s="73"/>
      <c r="G114" s="123"/>
      <c r="H114" s="124"/>
      <c r="I114" s="29" t="s">
        <v>38</v>
      </c>
      <c r="J114" s="15">
        <f t="shared" si="4"/>
        <v>1</v>
      </c>
      <c r="K114" s="125" t="s">
        <v>60</v>
      </c>
      <c r="L114" s="125" t="s">
        <v>7</v>
      </c>
      <c r="M114" s="124"/>
      <c r="N114" s="123"/>
      <c r="O114" s="123"/>
      <c r="P114" s="127"/>
      <c r="Q114" s="123"/>
      <c r="R114" s="123"/>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44"/>
      <c r="BB114" s="128"/>
      <c r="BC114" s="46"/>
      <c r="IE114" s="17"/>
      <c r="IF114" s="17"/>
      <c r="IG114" s="17"/>
      <c r="IH114" s="17"/>
      <c r="II114" s="17"/>
    </row>
    <row r="115" spans="1:243" s="16" customFormat="1" ht="42.75">
      <c r="A115" s="28">
        <v>30.01</v>
      </c>
      <c r="B115" s="89" t="s">
        <v>108</v>
      </c>
      <c r="C115" s="90" t="s">
        <v>356</v>
      </c>
      <c r="D115" s="73">
        <v>62</v>
      </c>
      <c r="E115" s="74" t="s">
        <v>149</v>
      </c>
      <c r="F115" s="73">
        <v>469.65</v>
      </c>
      <c r="G115" s="123"/>
      <c r="H115" s="124"/>
      <c r="I115" s="29" t="s">
        <v>38</v>
      </c>
      <c r="J115" s="15">
        <f t="shared" si="4"/>
        <v>1</v>
      </c>
      <c r="K115" s="125" t="s">
        <v>60</v>
      </c>
      <c r="L115" s="125" t="s">
        <v>7</v>
      </c>
      <c r="M115" s="126"/>
      <c r="N115" s="123"/>
      <c r="O115" s="123"/>
      <c r="P115" s="127"/>
      <c r="Q115" s="123"/>
      <c r="R115" s="123"/>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44">
        <f t="shared" si="5"/>
        <v>29118.3</v>
      </c>
      <c r="BB115" s="128">
        <f t="shared" si="6"/>
        <v>29118.3</v>
      </c>
      <c r="BC115" s="46" t="str">
        <f t="shared" si="7"/>
        <v>INR  Twenty Nine Thousand One Hundred &amp; Eighteen  and Paise Thirty Only</v>
      </c>
      <c r="IE115" s="17"/>
      <c r="IF115" s="17"/>
      <c r="IG115" s="17"/>
      <c r="IH115" s="17"/>
      <c r="II115" s="17"/>
    </row>
    <row r="116" spans="1:243" s="16" customFormat="1" ht="42.75">
      <c r="A116" s="28">
        <v>30.02</v>
      </c>
      <c r="B116" s="89" t="s">
        <v>109</v>
      </c>
      <c r="C116" s="90" t="s">
        <v>357</v>
      </c>
      <c r="D116" s="73">
        <v>78</v>
      </c>
      <c r="E116" s="74" t="s">
        <v>149</v>
      </c>
      <c r="F116" s="73">
        <v>637.3100000000001</v>
      </c>
      <c r="G116" s="123"/>
      <c r="H116" s="124"/>
      <c r="I116" s="29" t="s">
        <v>38</v>
      </c>
      <c r="J116" s="15">
        <f t="shared" si="4"/>
        <v>1</v>
      </c>
      <c r="K116" s="125" t="s">
        <v>60</v>
      </c>
      <c r="L116" s="125" t="s">
        <v>7</v>
      </c>
      <c r="M116" s="126"/>
      <c r="N116" s="123"/>
      <c r="O116" s="123"/>
      <c r="P116" s="127"/>
      <c r="Q116" s="123"/>
      <c r="R116" s="123"/>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44">
        <f t="shared" si="5"/>
        <v>49710.18000000001</v>
      </c>
      <c r="BB116" s="128">
        <f t="shared" si="6"/>
        <v>49710.18000000001</v>
      </c>
      <c r="BC116" s="46" t="str">
        <f t="shared" si="7"/>
        <v>INR  Forty Nine Thousand Seven Hundred &amp; Ten  and Paise Eighteen Only</v>
      </c>
      <c r="IE116" s="17"/>
      <c r="IF116" s="17"/>
      <c r="IG116" s="17"/>
      <c r="IH116" s="17"/>
      <c r="II116" s="17"/>
    </row>
    <row r="117" spans="1:243" s="16" customFormat="1" ht="42.75">
      <c r="A117" s="28">
        <v>30.03</v>
      </c>
      <c r="B117" s="89" t="s">
        <v>110</v>
      </c>
      <c r="C117" s="90" t="s">
        <v>358</v>
      </c>
      <c r="D117" s="73">
        <v>154</v>
      </c>
      <c r="E117" s="74" t="s">
        <v>149</v>
      </c>
      <c r="F117" s="73">
        <v>839.3100000000001</v>
      </c>
      <c r="G117" s="123"/>
      <c r="H117" s="124"/>
      <c r="I117" s="29" t="s">
        <v>38</v>
      </c>
      <c r="J117" s="15">
        <f t="shared" si="4"/>
        <v>1</v>
      </c>
      <c r="K117" s="125" t="s">
        <v>60</v>
      </c>
      <c r="L117" s="125" t="s">
        <v>7</v>
      </c>
      <c r="M117" s="126"/>
      <c r="N117" s="123"/>
      <c r="O117" s="123"/>
      <c r="P117" s="127"/>
      <c r="Q117" s="123"/>
      <c r="R117" s="123"/>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44">
        <f t="shared" si="5"/>
        <v>129253.74</v>
      </c>
      <c r="BB117" s="128">
        <f t="shared" si="6"/>
        <v>129253.74</v>
      </c>
      <c r="BC117" s="46" t="str">
        <f t="shared" si="7"/>
        <v>INR  One Lakh Twenty Nine Thousand Two Hundred &amp; Fifty Three  and Paise Seventy Four Only</v>
      </c>
      <c r="IE117" s="17"/>
      <c r="IF117" s="17"/>
      <c r="IG117" s="17"/>
      <c r="IH117" s="17"/>
      <c r="II117" s="17"/>
    </row>
    <row r="118" spans="1:243" s="16" customFormat="1" ht="205.5" customHeight="1">
      <c r="A118" s="28">
        <v>31</v>
      </c>
      <c r="B118" s="89" t="s">
        <v>111</v>
      </c>
      <c r="C118" s="90" t="s">
        <v>359</v>
      </c>
      <c r="D118" s="73"/>
      <c r="E118" s="74"/>
      <c r="F118" s="73"/>
      <c r="G118" s="123"/>
      <c r="H118" s="124"/>
      <c r="I118" s="29"/>
      <c r="J118" s="15"/>
      <c r="K118" s="125"/>
      <c r="L118" s="125"/>
      <c r="M118" s="124"/>
      <c r="N118" s="123"/>
      <c r="O118" s="123"/>
      <c r="P118" s="127"/>
      <c r="Q118" s="123"/>
      <c r="R118" s="123"/>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44"/>
      <c r="BB118" s="128"/>
      <c r="BC118" s="46"/>
      <c r="IE118" s="17"/>
      <c r="IF118" s="17"/>
      <c r="IG118" s="17"/>
      <c r="IH118" s="17"/>
      <c r="II118" s="17"/>
    </row>
    <row r="119" spans="1:243" s="16" customFormat="1" ht="42.75">
      <c r="A119" s="28">
        <v>31.01</v>
      </c>
      <c r="B119" s="89" t="s">
        <v>109</v>
      </c>
      <c r="C119" s="90" t="s">
        <v>360</v>
      </c>
      <c r="D119" s="73">
        <v>40</v>
      </c>
      <c r="E119" s="74" t="s">
        <v>149</v>
      </c>
      <c r="F119" s="73">
        <v>637.3100000000001</v>
      </c>
      <c r="G119" s="123"/>
      <c r="H119" s="124"/>
      <c r="I119" s="29" t="s">
        <v>38</v>
      </c>
      <c r="J119" s="15">
        <f t="shared" si="4"/>
        <v>1</v>
      </c>
      <c r="K119" s="125" t="s">
        <v>60</v>
      </c>
      <c r="L119" s="125" t="s">
        <v>7</v>
      </c>
      <c r="M119" s="126"/>
      <c r="N119" s="123"/>
      <c r="O119" s="123"/>
      <c r="P119" s="127"/>
      <c r="Q119" s="123"/>
      <c r="R119" s="123"/>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44">
        <f t="shared" si="5"/>
        <v>25492.4</v>
      </c>
      <c r="BB119" s="128">
        <f t="shared" si="6"/>
        <v>25492.4</v>
      </c>
      <c r="BC119" s="46" t="str">
        <f t="shared" si="7"/>
        <v>INR  Twenty Five Thousand Four Hundred &amp; Ninety Two  and Paise Forty Only</v>
      </c>
      <c r="IE119" s="17"/>
      <c r="IF119" s="17"/>
      <c r="IG119" s="17"/>
      <c r="IH119" s="17"/>
      <c r="II119" s="17"/>
    </row>
    <row r="120" spans="1:243" s="16" customFormat="1" ht="42.75">
      <c r="A120" s="28">
        <v>31.02</v>
      </c>
      <c r="B120" s="89" t="s">
        <v>110</v>
      </c>
      <c r="C120" s="90" t="s">
        <v>361</v>
      </c>
      <c r="D120" s="73">
        <v>55</v>
      </c>
      <c r="E120" s="74" t="s">
        <v>149</v>
      </c>
      <c r="F120" s="73">
        <v>839.3100000000001</v>
      </c>
      <c r="G120" s="123"/>
      <c r="H120" s="124"/>
      <c r="I120" s="29" t="s">
        <v>38</v>
      </c>
      <c r="J120" s="15">
        <f t="shared" si="4"/>
        <v>1</v>
      </c>
      <c r="K120" s="125" t="s">
        <v>60</v>
      </c>
      <c r="L120" s="125" t="s">
        <v>7</v>
      </c>
      <c r="M120" s="126"/>
      <c r="N120" s="123"/>
      <c r="O120" s="123"/>
      <c r="P120" s="127"/>
      <c r="Q120" s="123"/>
      <c r="R120" s="123"/>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44">
        <f t="shared" si="5"/>
        <v>46162.05</v>
      </c>
      <c r="BB120" s="128">
        <f t="shared" si="6"/>
        <v>46162.05</v>
      </c>
      <c r="BC120" s="46" t="str">
        <f t="shared" si="7"/>
        <v>INR  Forty Six Thousand One Hundred &amp; Sixty Two  and Paise Five Only</v>
      </c>
      <c r="IE120" s="17"/>
      <c r="IF120" s="17"/>
      <c r="IG120" s="17"/>
      <c r="IH120" s="17"/>
      <c r="II120" s="17"/>
    </row>
    <row r="121" spans="1:243" s="16" customFormat="1" ht="42.75">
      <c r="A121" s="28">
        <v>32</v>
      </c>
      <c r="B121" s="89" t="s">
        <v>112</v>
      </c>
      <c r="C121" s="90" t="s">
        <v>362</v>
      </c>
      <c r="D121" s="73"/>
      <c r="E121" s="74"/>
      <c r="F121" s="73"/>
      <c r="G121" s="123"/>
      <c r="H121" s="124"/>
      <c r="I121" s="29" t="s">
        <v>38</v>
      </c>
      <c r="J121" s="15">
        <f t="shared" si="4"/>
        <v>1</v>
      </c>
      <c r="K121" s="125" t="s">
        <v>60</v>
      </c>
      <c r="L121" s="125" t="s">
        <v>7</v>
      </c>
      <c r="M121" s="124"/>
      <c r="N121" s="123"/>
      <c r="O121" s="123"/>
      <c r="P121" s="127"/>
      <c r="Q121" s="123"/>
      <c r="R121" s="123"/>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44"/>
      <c r="BB121" s="128"/>
      <c r="BC121" s="46"/>
      <c r="IE121" s="17"/>
      <c r="IF121" s="17"/>
      <c r="IG121" s="17"/>
      <c r="IH121" s="17"/>
      <c r="II121" s="17"/>
    </row>
    <row r="122" spans="1:243" s="16" customFormat="1" ht="42.75">
      <c r="A122" s="28">
        <v>32.01</v>
      </c>
      <c r="B122" s="89" t="s">
        <v>113</v>
      </c>
      <c r="C122" s="90" t="s">
        <v>363</v>
      </c>
      <c r="D122" s="73">
        <v>46</v>
      </c>
      <c r="E122" s="74" t="s">
        <v>150</v>
      </c>
      <c r="F122" s="73">
        <v>1533.18</v>
      </c>
      <c r="G122" s="123"/>
      <c r="H122" s="124"/>
      <c r="I122" s="29" t="s">
        <v>38</v>
      </c>
      <c r="J122" s="15">
        <f t="shared" si="4"/>
        <v>1</v>
      </c>
      <c r="K122" s="125" t="s">
        <v>60</v>
      </c>
      <c r="L122" s="125" t="s">
        <v>7</v>
      </c>
      <c r="M122" s="126"/>
      <c r="N122" s="123"/>
      <c r="O122" s="123"/>
      <c r="P122" s="127"/>
      <c r="Q122" s="123"/>
      <c r="R122" s="123"/>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44">
        <f t="shared" si="5"/>
        <v>70526.28</v>
      </c>
      <c r="BB122" s="128">
        <f t="shared" si="6"/>
        <v>70526.28</v>
      </c>
      <c r="BC122" s="46" t="str">
        <f t="shared" si="7"/>
        <v>INR  Seventy Thousand Five Hundred &amp; Twenty Six  and Paise Twenty Eight Only</v>
      </c>
      <c r="IE122" s="17"/>
      <c r="IF122" s="17"/>
      <c r="IG122" s="17"/>
      <c r="IH122" s="17"/>
      <c r="II122" s="17"/>
    </row>
    <row r="123" spans="1:243" s="16" customFormat="1" ht="42.75">
      <c r="A123" s="28">
        <v>32.02</v>
      </c>
      <c r="B123" s="89" t="s">
        <v>114</v>
      </c>
      <c r="C123" s="90" t="s">
        <v>364</v>
      </c>
      <c r="D123" s="73">
        <v>59</v>
      </c>
      <c r="E123" s="74" t="s">
        <v>150</v>
      </c>
      <c r="F123" s="73">
        <v>1840.22</v>
      </c>
      <c r="G123" s="123"/>
      <c r="H123" s="124"/>
      <c r="I123" s="29" t="s">
        <v>38</v>
      </c>
      <c r="J123" s="15">
        <f t="shared" si="4"/>
        <v>1</v>
      </c>
      <c r="K123" s="125" t="s">
        <v>60</v>
      </c>
      <c r="L123" s="125" t="s">
        <v>7</v>
      </c>
      <c r="M123" s="126"/>
      <c r="N123" s="123"/>
      <c r="O123" s="123"/>
      <c r="P123" s="127"/>
      <c r="Q123" s="123"/>
      <c r="R123" s="123"/>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44">
        <f t="shared" si="5"/>
        <v>108572.98</v>
      </c>
      <c r="BB123" s="128">
        <f t="shared" si="6"/>
        <v>108572.98</v>
      </c>
      <c r="BC123" s="46" t="str">
        <f t="shared" si="7"/>
        <v>INR  One Lakh Eight Thousand Five Hundred &amp; Seventy Two  and Paise Ninety Eight Only</v>
      </c>
      <c r="IE123" s="17"/>
      <c r="IF123" s="17"/>
      <c r="IG123" s="17"/>
      <c r="IH123" s="17"/>
      <c r="II123" s="17"/>
    </row>
    <row r="124" spans="1:243" s="16" customFormat="1" ht="42.75">
      <c r="A124" s="28">
        <v>32.03</v>
      </c>
      <c r="B124" s="89" t="s">
        <v>115</v>
      </c>
      <c r="C124" s="90" t="s">
        <v>365</v>
      </c>
      <c r="D124" s="73">
        <v>24</v>
      </c>
      <c r="E124" s="74" t="s">
        <v>150</v>
      </c>
      <c r="F124" s="73">
        <v>2035.15</v>
      </c>
      <c r="G124" s="123"/>
      <c r="H124" s="124"/>
      <c r="I124" s="29" t="s">
        <v>38</v>
      </c>
      <c r="J124" s="15">
        <f t="shared" si="4"/>
        <v>1</v>
      </c>
      <c r="K124" s="125" t="s">
        <v>60</v>
      </c>
      <c r="L124" s="125" t="s">
        <v>7</v>
      </c>
      <c r="M124" s="126"/>
      <c r="N124" s="123"/>
      <c r="O124" s="123"/>
      <c r="P124" s="127"/>
      <c r="Q124" s="123"/>
      <c r="R124" s="123"/>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44">
        <f t="shared" si="5"/>
        <v>48843.600000000006</v>
      </c>
      <c r="BB124" s="128">
        <f t="shared" si="6"/>
        <v>48843.600000000006</v>
      </c>
      <c r="BC124" s="46" t="str">
        <f t="shared" si="7"/>
        <v>INR  Forty Eight Thousand Eight Hundred &amp; Forty Three  and Paise Sixty Only</v>
      </c>
      <c r="IE124" s="17"/>
      <c r="IF124" s="17"/>
      <c r="IG124" s="17"/>
      <c r="IH124" s="17"/>
      <c r="II124" s="17"/>
    </row>
    <row r="125" spans="1:243" s="16" customFormat="1" ht="42.75">
      <c r="A125" s="28">
        <v>32.04</v>
      </c>
      <c r="B125" s="89" t="s">
        <v>116</v>
      </c>
      <c r="C125" s="90" t="s">
        <v>366</v>
      </c>
      <c r="D125" s="73">
        <v>20</v>
      </c>
      <c r="E125" s="74" t="s">
        <v>150</v>
      </c>
      <c r="F125" s="73">
        <v>3393.6</v>
      </c>
      <c r="G125" s="123"/>
      <c r="H125" s="124"/>
      <c r="I125" s="29" t="s">
        <v>38</v>
      </c>
      <c r="J125" s="15">
        <f t="shared" si="4"/>
        <v>1</v>
      </c>
      <c r="K125" s="125" t="s">
        <v>60</v>
      </c>
      <c r="L125" s="125" t="s">
        <v>7</v>
      </c>
      <c r="M125" s="126"/>
      <c r="N125" s="123"/>
      <c r="O125" s="123"/>
      <c r="P125" s="127"/>
      <c r="Q125" s="123"/>
      <c r="R125" s="123"/>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44">
        <f t="shared" si="5"/>
        <v>67872</v>
      </c>
      <c r="BB125" s="128">
        <f t="shared" si="6"/>
        <v>67872</v>
      </c>
      <c r="BC125" s="46" t="str">
        <f t="shared" si="7"/>
        <v>INR  Sixty Seven Thousand Eight Hundred &amp; Seventy Two  Only</v>
      </c>
      <c r="IE125" s="17"/>
      <c r="IF125" s="17"/>
      <c r="IG125" s="17"/>
      <c r="IH125" s="17"/>
      <c r="II125" s="17"/>
    </row>
    <row r="126" spans="1:243" s="16" customFormat="1" ht="42.75">
      <c r="A126" s="28">
        <v>32.05</v>
      </c>
      <c r="B126" s="89" t="s">
        <v>117</v>
      </c>
      <c r="C126" s="90" t="s">
        <v>367</v>
      </c>
      <c r="D126" s="73">
        <v>38</v>
      </c>
      <c r="E126" s="74" t="s">
        <v>150</v>
      </c>
      <c r="F126" s="73">
        <v>3726.9</v>
      </c>
      <c r="G126" s="123"/>
      <c r="H126" s="124"/>
      <c r="I126" s="29" t="s">
        <v>38</v>
      </c>
      <c r="J126" s="15">
        <f t="shared" si="4"/>
        <v>1</v>
      </c>
      <c r="K126" s="125" t="s">
        <v>60</v>
      </c>
      <c r="L126" s="125" t="s">
        <v>7</v>
      </c>
      <c r="M126" s="126"/>
      <c r="N126" s="123"/>
      <c r="O126" s="123"/>
      <c r="P126" s="127"/>
      <c r="Q126" s="123"/>
      <c r="R126" s="123"/>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44">
        <f t="shared" si="5"/>
        <v>141622.2</v>
      </c>
      <c r="BB126" s="128">
        <f t="shared" si="6"/>
        <v>141622.2</v>
      </c>
      <c r="BC126" s="46" t="str">
        <f t="shared" si="7"/>
        <v>INR  One Lakh Forty One Thousand Six Hundred &amp; Twenty Two  and Paise Twenty Only</v>
      </c>
      <c r="IE126" s="17"/>
      <c r="IF126" s="17"/>
      <c r="IG126" s="17"/>
      <c r="IH126" s="17"/>
      <c r="II126" s="17"/>
    </row>
    <row r="127" spans="1:243" s="16" customFormat="1" ht="42.75">
      <c r="A127" s="28">
        <v>32.06</v>
      </c>
      <c r="B127" s="89" t="s">
        <v>118</v>
      </c>
      <c r="C127" s="90" t="s">
        <v>368</v>
      </c>
      <c r="D127" s="73">
        <v>21</v>
      </c>
      <c r="E127" s="74" t="s">
        <v>150</v>
      </c>
      <c r="F127" s="73">
        <v>5147.97</v>
      </c>
      <c r="G127" s="123"/>
      <c r="H127" s="124"/>
      <c r="I127" s="29" t="s">
        <v>38</v>
      </c>
      <c r="J127" s="15">
        <f t="shared" si="4"/>
        <v>1</v>
      </c>
      <c r="K127" s="125" t="s">
        <v>60</v>
      </c>
      <c r="L127" s="125" t="s">
        <v>7</v>
      </c>
      <c r="M127" s="126"/>
      <c r="N127" s="123"/>
      <c r="O127" s="123"/>
      <c r="P127" s="127"/>
      <c r="Q127" s="123"/>
      <c r="R127" s="123"/>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44">
        <f t="shared" si="5"/>
        <v>108107.37000000001</v>
      </c>
      <c r="BB127" s="128">
        <f t="shared" si="6"/>
        <v>108107.37000000001</v>
      </c>
      <c r="BC127" s="46" t="str">
        <f t="shared" si="7"/>
        <v>INR  One Lakh Eight Thousand One Hundred &amp; Seven  and Paise Thirty Seven Only</v>
      </c>
      <c r="IE127" s="17"/>
      <c r="IF127" s="17"/>
      <c r="IG127" s="17"/>
      <c r="IH127" s="17"/>
      <c r="II127" s="17"/>
    </row>
    <row r="128" spans="1:243" s="16" customFormat="1" ht="42.75">
      <c r="A128" s="28">
        <v>33</v>
      </c>
      <c r="B128" s="91" t="s">
        <v>119</v>
      </c>
      <c r="C128" s="90" t="s">
        <v>369</v>
      </c>
      <c r="D128" s="73">
        <v>106</v>
      </c>
      <c r="E128" s="74" t="s">
        <v>150</v>
      </c>
      <c r="F128" s="73">
        <v>186.85</v>
      </c>
      <c r="G128" s="123"/>
      <c r="H128" s="124"/>
      <c r="I128" s="29" t="s">
        <v>38</v>
      </c>
      <c r="J128" s="15">
        <f t="shared" si="4"/>
        <v>1</v>
      </c>
      <c r="K128" s="125" t="s">
        <v>60</v>
      </c>
      <c r="L128" s="125" t="s">
        <v>7</v>
      </c>
      <c r="M128" s="126"/>
      <c r="N128" s="123"/>
      <c r="O128" s="123"/>
      <c r="P128" s="127"/>
      <c r="Q128" s="123"/>
      <c r="R128" s="123"/>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44">
        <f t="shared" si="5"/>
        <v>19806.1</v>
      </c>
      <c r="BB128" s="128">
        <f t="shared" si="6"/>
        <v>19806.1</v>
      </c>
      <c r="BC128" s="46" t="str">
        <f t="shared" si="7"/>
        <v>INR  Nineteen Thousand Eight Hundred &amp; Six  and Paise Ten Only</v>
      </c>
      <c r="IE128" s="17"/>
      <c r="IF128" s="17"/>
      <c r="IG128" s="17"/>
      <c r="IH128" s="17"/>
      <c r="II128" s="17"/>
    </row>
    <row r="129" spans="1:243" s="16" customFormat="1" ht="42.75">
      <c r="A129" s="28">
        <v>34</v>
      </c>
      <c r="B129" s="92" t="s">
        <v>120</v>
      </c>
      <c r="C129" s="90" t="s">
        <v>370</v>
      </c>
      <c r="D129" s="73">
        <v>106</v>
      </c>
      <c r="E129" s="74" t="s">
        <v>150</v>
      </c>
      <c r="F129" s="73">
        <v>401.98</v>
      </c>
      <c r="G129" s="123"/>
      <c r="H129" s="124"/>
      <c r="I129" s="29" t="s">
        <v>38</v>
      </c>
      <c r="J129" s="15">
        <f t="shared" si="4"/>
        <v>1</v>
      </c>
      <c r="K129" s="125" t="s">
        <v>60</v>
      </c>
      <c r="L129" s="125" t="s">
        <v>7</v>
      </c>
      <c r="M129" s="126"/>
      <c r="N129" s="123"/>
      <c r="O129" s="123"/>
      <c r="P129" s="127"/>
      <c r="Q129" s="123"/>
      <c r="R129" s="123"/>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44">
        <f t="shared" si="5"/>
        <v>42609.880000000005</v>
      </c>
      <c r="BB129" s="128">
        <f t="shared" si="6"/>
        <v>42609.880000000005</v>
      </c>
      <c r="BC129" s="46" t="str">
        <f t="shared" si="7"/>
        <v>INR  Forty Two Thousand Six Hundred &amp; Nine  and Paise Eighty Eight Only</v>
      </c>
      <c r="IE129" s="17"/>
      <c r="IF129" s="17"/>
      <c r="IG129" s="17"/>
      <c r="IH129" s="17"/>
      <c r="II129" s="17"/>
    </row>
    <row r="130" spans="1:243" s="16" customFormat="1" ht="42.75">
      <c r="A130" s="28">
        <v>35</v>
      </c>
      <c r="B130" s="92" t="s">
        <v>121</v>
      </c>
      <c r="C130" s="90" t="s">
        <v>371</v>
      </c>
      <c r="D130" s="73">
        <v>52</v>
      </c>
      <c r="E130" s="74" t="s">
        <v>150</v>
      </c>
      <c r="F130" s="73">
        <v>407.03000000000003</v>
      </c>
      <c r="G130" s="123"/>
      <c r="H130" s="124"/>
      <c r="I130" s="29" t="s">
        <v>38</v>
      </c>
      <c r="J130" s="15">
        <f t="shared" si="4"/>
        <v>1</v>
      </c>
      <c r="K130" s="125" t="s">
        <v>60</v>
      </c>
      <c r="L130" s="125" t="s">
        <v>7</v>
      </c>
      <c r="M130" s="126"/>
      <c r="N130" s="123"/>
      <c r="O130" s="123"/>
      <c r="P130" s="127"/>
      <c r="Q130" s="123"/>
      <c r="R130" s="123"/>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44">
        <f t="shared" si="5"/>
        <v>21165.56</v>
      </c>
      <c r="BB130" s="128">
        <f t="shared" si="6"/>
        <v>21165.56</v>
      </c>
      <c r="BC130" s="46" t="str">
        <f t="shared" si="7"/>
        <v>INR  Twenty One Thousand One Hundred &amp; Sixty Five  and Paise Fifty Six Only</v>
      </c>
      <c r="IE130" s="17"/>
      <c r="IF130" s="17"/>
      <c r="IG130" s="17"/>
      <c r="IH130" s="17"/>
      <c r="II130" s="17"/>
    </row>
    <row r="131" spans="1:243" s="16" customFormat="1" ht="42.75">
      <c r="A131" s="28">
        <v>36</v>
      </c>
      <c r="B131" s="92" t="s">
        <v>122</v>
      </c>
      <c r="C131" s="90" t="s">
        <v>372</v>
      </c>
      <c r="D131" s="73">
        <v>13</v>
      </c>
      <c r="E131" s="74" t="s">
        <v>150</v>
      </c>
      <c r="F131" s="73">
        <v>513.08</v>
      </c>
      <c r="G131" s="123"/>
      <c r="H131" s="124"/>
      <c r="I131" s="29" t="s">
        <v>38</v>
      </c>
      <c r="J131" s="15">
        <f t="shared" si="4"/>
        <v>1</v>
      </c>
      <c r="K131" s="125" t="s">
        <v>60</v>
      </c>
      <c r="L131" s="125" t="s">
        <v>7</v>
      </c>
      <c r="M131" s="126"/>
      <c r="N131" s="123"/>
      <c r="O131" s="123"/>
      <c r="P131" s="127"/>
      <c r="Q131" s="123"/>
      <c r="R131" s="123"/>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44">
        <f t="shared" si="5"/>
        <v>6670.040000000001</v>
      </c>
      <c r="BB131" s="128">
        <f t="shared" si="6"/>
        <v>6670.040000000001</v>
      </c>
      <c r="BC131" s="46" t="str">
        <f t="shared" si="7"/>
        <v>INR  Six Thousand Six Hundred &amp; Seventy  and Paise Four Only</v>
      </c>
      <c r="IE131" s="17"/>
      <c r="IF131" s="17"/>
      <c r="IG131" s="17"/>
      <c r="IH131" s="17"/>
      <c r="II131" s="17"/>
    </row>
    <row r="132" spans="1:243" s="16" customFormat="1" ht="42.75">
      <c r="A132" s="28">
        <v>37</v>
      </c>
      <c r="B132" s="92" t="s">
        <v>123</v>
      </c>
      <c r="C132" s="90" t="s">
        <v>373</v>
      </c>
      <c r="D132" s="73">
        <v>27</v>
      </c>
      <c r="E132" s="75" t="s">
        <v>150</v>
      </c>
      <c r="F132" s="73">
        <v>69.69</v>
      </c>
      <c r="G132" s="123"/>
      <c r="H132" s="124"/>
      <c r="I132" s="29" t="s">
        <v>38</v>
      </c>
      <c r="J132" s="15">
        <f t="shared" si="4"/>
        <v>1</v>
      </c>
      <c r="K132" s="125" t="s">
        <v>60</v>
      </c>
      <c r="L132" s="125" t="s">
        <v>7</v>
      </c>
      <c r="M132" s="126"/>
      <c r="N132" s="123"/>
      <c r="O132" s="123"/>
      <c r="P132" s="127"/>
      <c r="Q132" s="123"/>
      <c r="R132" s="123"/>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44">
        <f t="shared" si="5"/>
        <v>1881.6299999999999</v>
      </c>
      <c r="BB132" s="128">
        <f t="shared" si="6"/>
        <v>1881.6299999999999</v>
      </c>
      <c r="BC132" s="46" t="str">
        <f t="shared" si="7"/>
        <v>INR  One Thousand Eight Hundred &amp; Eighty One  and Paise Sixty Three Only</v>
      </c>
      <c r="IE132" s="17"/>
      <c r="IF132" s="17"/>
      <c r="IG132" s="17"/>
      <c r="IH132" s="17"/>
      <c r="II132" s="17"/>
    </row>
    <row r="133" spans="1:243" s="16" customFormat="1" ht="42.75">
      <c r="A133" s="28">
        <v>38</v>
      </c>
      <c r="B133" s="92" t="s">
        <v>124</v>
      </c>
      <c r="C133" s="90" t="s">
        <v>374</v>
      </c>
      <c r="D133" s="73">
        <v>1</v>
      </c>
      <c r="E133" s="75" t="s">
        <v>150</v>
      </c>
      <c r="F133" s="73">
        <v>3508.7400000000002</v>
      </c>
      <c r="G133" s="123"/>
      <c r="H133" s="124"/>
      <c r="I133" s="29" t="s">
        <v>38</v>
      </c>
      <c r="J133" s="15">
        <f t="shared" si="4"/>
        <v>1</v>
      </c>
      <c r="K133" s="125" t="s">
        <v>60</v>
      </c>
      <c r="L133" s="125" t="s">
        <v>7</v>
      </c>
      <c r="M133" s="126"/>
      <c r="N133" s="123"/>
      <c r="O133" s="123"/>
      <c r="P133" s="127"/>
      <c r="Q133" s="123"/>
      <c r="R133" s="123"/>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44">
        <f t="shared" si="5"/>
        <v>3508.7400000000002</v>
      </c>
      <c r="BB133" s="128">
        <f t="shared" si="6"/>
        <v>3508.7400000000002</v>
      </c>
      <c r="BC133" s="46" t="str">
        <f t="shared" si="7"/>
        <v>INR  Three Thousand Five Hundred &amp; Eight  and Paise Seventy Four Only</v>
      </c>
      <c r="IE133" s="17"/>
      <c r="IF133" s="17"/>
      <c r="IG133" s="17"/>
      <c r="IH133" s="17"/>
      <c r="II133" s="17"/>
    </row>
    <row r="134" spans="1:243" s="16" customFormat="1" ht="85.5">
      <c r="A134" s="28">
        <v>39</v>
      </c>
      <c r="B134" s="89" t="s">
        <v>125</v>
      </c>
      <c r="C134" s="90" t="s">
        <v>375</v>
      </c>
      <c r="D134" s="73">
        <v>68</v>
      </c>
      <c r="E134" s="75" t="s">
        <v>150</v>
      </c>
      <c r="F134" s="73">
        <v>281.79</v>
      </c>
      <c r="G134" s="123"/>
      <c r="H134" s="124"/>
      <c r="I134" s="29" t="s">
        <v>38</v>
      </c>
      <c r="J134" s="15">
        <f t="shared" si="4"/>
        <v>1</v>
      </c>
      <c r="K134" s="125" t="s">
        <v>60</v>
      </c>
      <c r="L134" s="125" t="s">
        <v>7</v>
      </c>
      <c r="M134" s="126"/>
      <c r="N134" s="123"/>
      <c r="O134" s="123"/>
      <c r="P134" s="127"/>
      <c r="Q134" s="123"/>
      <c r="R134" s="123"/>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44">
        <f t="shared" si="5"/>
        <v>19161.72</v>
      </c>
      <c r="BB134" s="128">
        <f t="shared" si="6"/>
        <v>19161.72</v>
      </c>
      <c r="BC134" s="46" t="str">
        <f t="shared" si="7"/>
        <v>INR  Nineteen Thousand One Hundred &amp; Sixty One  and Paise Seventy Two Only</v>
      </c>
      <c r="IE134" s="17"/>
      <c r="IF134" s="17"/>
      <c r="IG134" s="17"/>
      <c r="IH134" s="17"/>
      <c r="II134" s="17"/>
    </row>
    <row r="135" spans="1:243" s="16" customFormat="1" ht="114">
      <c r="A135" s="28">
        <v>40</v>
      </c>
      <c r="B135" s="89" t="s">
        <v>126</v>
      </c>
      <c r="C135" s="90" t="s">
        <v>376</v>
      </c>
      <c r="D135" s="73"/>
      <c r="E135" s="74"/>
      <c r="F135" s="73"/>
      <c r="G135" s="123"/>
      <c r="H135" s="124"/>
      <c r="I135" s="29"/>
      <c r="J135" s="15"/>
      <c r="K135" s="125"/>
      <c r="L135" s="125"/>
      <c r="M135" s="124"/>
      <c r="N135" s="123"/>
      <c r="O135" s="123"/>
      <c r="P135" s="127"/>
      <c r="Q135" s="123"/>
      <c r="R135" s="123"/>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44"/>
      <c r="BB135" s="128"/>
      <c r="BC135" s="46"/>
      <c r="IE135" s="17"/>
      <c r="IF135" s="17"/>
      <c r="IG135" s="17"/>
      <c r="IH135" s="17"/>
      <c r="II135" s="17"/>
    </row>
    <row r="136" spans="1:243" s="16" customFormat="1" ht="42.75">
      <c r="A136" s="28">
        <v>40.01</v>
      </c>
      <c r="B136" s="89" t="s">
        <v>127</v>
      </c>
      <c r="C136" s="90" t="s">
        <v>377</v>
      </c>
      <c r="D136" s="73">
        <v>12</v>
      </c>
      <c r="E136" s="74" t="s">
        <v>150</v>
      </c>
      <c r="F136" s="73">
        <v>1419.05</v>
      </c>
      <c r="G136" s="123"/>
      <c r="H136" s="124"/>
      <c r="I136" s="29" t="s">
        <v>38</v>
      </c>
      <c r="J136" s="15">
        <f t="shared" si="4"/>
        <v>1</v>
      </c>
      <c r="K136" s="125" t="s">
        <v>60</v>
      </c>
      <c r="L136" s="125" t="s">
        <v>7</v>
      </c>
      <c r="M136" s="126"/>
      <c r="N136" s="123"/>
      <c r="O136" s="123"/>
      <c r="P136" s="127"/>
      <c r="Q136" s="123"/>
      <c r="R136" s="123"/>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44">
        <f t="shared" si="5"/>
        <v>17028.6</v>
      </c>
      <c r="BB136" s="128">
        <f t="shared" si="6"/>
        <v>17028.6</v>
      </c>
      <c r="BC136" s="46" t="str">
        <f t="shared" si="7"/>
        <v>INR  Seventeen Thousand  &amp;Twenty Eight  and Paise Sixty Only</v>
      </c>
      <c r="IE136" s="17"/>
      <c r="IF136" s="17"/>
      <c r="IG136" s="17"/>
      <c r="IH136" s="17"/>
      <c r="II136" s="17"/>
    </row>
    <row r="137" spans="1:243" s="16" customFormat="1" ht="42.75">
      <c r="A137" s="28">
        <v>40.02</v>
      </c>
      <c r="B137" s="89" t="s">
        <v>128</v>
      </c>
      <c r="C137" s="90" t="s">
        <v>378</v>
      </c>
      <c r="D137" s="73">
        <v>8</v>
      </c>
      <c r="E137" s="74" t="s">
        <v>150</v>
      </c>
      <c r="F137" s="73">
        <v>1419.05</v>
      </c>
      <c r="G137" s="123"/>
      <c r="H137" s="124"/>
      <c r="I137" s="29" t="s">
        <v>38</v>
      </c>
      <c r="J137" s="15">
        <f t="shared" si="4"/>
        <v>1</v>
      </c>
      <c r="K137" s="125" t="s">
        <v>60</v>
      </c>
      <c r="L137" s="125" t="s">
        <v>7</v>
      </c>
      <c r="M137" s="126"/>
      <c r="N137" s="123"/>
      <c r="O137" s="123"/>
      <c r="P137" s="127"/>
      <c r="Q137" s="123"/>
      <c r="R137" s="123"/>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44">
        <f t="shared" si="5"/>
        <v>11352.4</v>
      </c>
      <c r="BB137" s="128">
        <f t="shared" si="6"/>
        <v>11352.4</v>
      </c>
      <c r="BC137" s="46" t="str">
        <f t="shared" si="7"/>
        <v>INR  Eleven Thousand Three Hundred &amp; Fifty Two  and Paise Forty Only</v>
      </c>
      <c r="IE137" s="17"/>
      <c r="IF137" s="17"/>
      <c r="IG137" s="17"/>
      <c r="IH137" s="17"/>
      <c r="II137" s="17"/>
    </row>
    <row r="138" spans="1:243" s="16" customFormat="1" ht="85.5">
      <c r="A138" s="28">
        <v>41</v>
      </c>
      <c r="B138" s="89" t="s">
        <v>129</v>
      </c>
      <c r="C138" s="90" t="s">
        <v>379</v>
      </c>
      <c r="D138" s="73">
        <v>2</v>
      </c>
      <c r="E138" s="75" t="s">
        <v>150</v>
      </c>
      <c r="F138" s="73">
        <v>6236.75</v>
      </c>
      <c r="G138" s="123"/>
      <c r="H138" s="124"/>
      <c r="I138" s="29" t="s">
        <v>38</v>
      </c>
      <c r="J138" s="15">
        <f aca="true" t="shared" si="8" ref="J138:J188">IF(I138="Less(-)",-1,1)</f>
        <v>1</v>
      </c>
      <c r="K138" s="125" t="s">
        <v>60</v>
      </c>
      <c r="L138" s="125" t="s">
        <v>7</v>
      </c>
      <c r="M138" s="126"/>
      <c r="N138" s="123"/>
      <c r="O138" s="123"/>
      <c r="P138" s="127"/>
      <c r="Q138" s="123"/>
      <c r="R138" s="123"/>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44">
        <f aca="true" t="shared" si="9" ref="BA138:BA187">total_amount_ba($B$2,$D$2,D138,F138,J138,K138,M138)</f>
        <v>12473.5</v>
      </c>
      <c r="BB138" s="128">
        <f aca="true" t="shared" si="10" ref="BB138:BB187">BA138+SUM(N138:AZ138)</f>
        <v>12473.5</v>
      </c>
      <c r="BC138" s="46" t="str">
        <f aca="true" t="shared" si="11" ref="BC138:BC187">SpellNumber(L138,BB138)</f>
        <v>INR  Twelve Thousand Four Hundred &amp; Seventy Three  and Paise Fifty Only</v>
      </c>
      <c r="IE138" s="17"/>
      <c r="IF138" s="17"/>
      <c r="IG138" s="17"/>
      <c r="IH138" s="17"/>
      <c r="II138" s="17"/>
    </row>
    <row r="139" spans="1:243" s="16" customFormat="1" ht="42.75">
      <c r="A139" s="28">
        <v>41.01</v>
      </c>
      <c r="B139" s="89" t="s">
        <v>130</v>
      </c>
      <c r="C139" s="90" t="s">
        <v>380</v>
      </c>
      <c r="D139" s="73">
        <v>32</v>
      </c>
      <c r="E139" s="75" t="s">
        <v>151</v>
      </c>
      <c r="F139" s="73">
        <v>80.8</v>
      </c>
      <c r="G139" s="123"/>
      <c r="H139" s="124"/>
      <c r="I139" s="29" t="s">
        <v>38</v>
      </c>
      <c r="J139" s="15">
        <f t="shared" si="8"/>
        <v>1</v>
      </c>
      <c r="K139" s="125" t="s">
        <v>60</v>
      </c>
      <c r="L139" s="125" t="s">
        <v>7</v>
      </c>
      <c r="M139" s="126"/>
      <c r="N139" s="123"/>
      <c r="O139" s="123"/>
      <c r="P139" s="127"/>
      <c r="Q139" s="123"/>
      <c r="R139" s="123"/>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44">
        <f t="shared" si="9"/>
        <v>2585.6</v>
      </c>
      <c r="BB139" s="128">
        <f t="shared" si="10"/>
        <v>2585.6</v>
      </c>
      <c r="BC139" s="46" t="str">
        <f t="shared" si="11"/>
        <v>INR  Two Thousand Five Hundred &amp; Eighty Five  and Paise Sixty Only</v>
      </c>
      <c r="IE139" s="17"/>
      <c r="IF139" s="17"/>
      <c r="IG139" s="17"/>
      <c r="IH139" s="17"/>
      <c r="II139" s="17"/>
    </row>
    <row r="140" spans="1:243" s="16" customFormat="1" ht="114">
      <c r="A140" s="28">
        <v>42</v>
      </c>
      <c r="B140" s="89" t="s">
        <v>566</v>
      </c>
      <c r="C140" s="90" t="s">
        <v>381</v>
      </c>
      <c r="D140" s="73"/>
      <c r="E140" s="75"/>
      <c r="F140" s="73"/>
      <c r="G140" s="123"/>
      <c r="H140" s="124"/>
      <c r="I140" s="29"/>
      <c r="J140" s="15"/>
      <c r="K140" s="125"/>
      <c r="L140" s="125"/>
      <c r="M140" s="124"/>
      <c r="N140" s="123"/>
      <c r="O140" s="123"/>
      <c r="P140" s="127"/>
      <c r="Q140" s="123"/>
      <c r="R140" s="123"/>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44"/>
      <c r="BB140" s="128"/>
      <c r="BC140" s="46"/>
      <c r="IE140" s="17"/>
      <c r="IF140" s="17"/>
      <c r="IG140" s="17"/>
      <c r="IH140" s="17"/>
      <c r="II140" s="17"/>
    </row>
    <row r="141" spans="1:243" s="16" customFormat="1" ht="42.75">
      <c r="A141" s="28">
        <v>42.01</v>
      </c>
      <c r="B141" s="89" t="s">
        <v>131</v>
      </c>
      <c r="C141" s="90" t="s">
        <v>382</v>
      </c>
      <c r="D141" s="73">
        <v>3608</v>
      </c>
      <c r="E141" s="74" t="s">
        <v>151</v>
      </c>
      <c r="F141" s="73">
        <v>107.76700000000001</v>
      </c>
      <c r="G141" s="123"/>
      <c r="H141" s="124"/>
      <c r="I141" s="29" t="s">
        <v>38</v>
      </c>
      <c r="J141" s="15">
        <f t="shared" si="8"/>
        <v>1</v>
      </c>
      <c r="K141" s="125" t="s">
        <v>60</v>
      </c>
      <c r="L141" s="125" t="s">
        <v>7</v>
      </c>
      <c r="M141" s="126"/>
      <c r="N141" s="123"/>
      <c r="O141" s="123"/>
      <c r="P141" s="127"/>
      <c r="Q141" s="123"/>
      <c r="R141" s="123"/>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44">
        <f t="shared" si="9"/>
        <v>388823.336</v>
      </c>
      <c r="BB141" s="128">
        <f t="shared" si="10"/>
        <v>388823.336</v>
      </c>
      <c r="BC141" s="46" t="str">
        <f t="shared" si="11"/>
        <v>INR  Three Lakh Eighty Eight Thousand Eight Hundred &amp; Twenty Three  and Paise Thirty Four Only</v>
      </c>
      <c r="IE141" s="17"/>
      <c r="IF141" s="17"/>
      <c r="IG141" s="17"/>
      <c r="IH141" s="17"/>
      <c r="II141" s="17"/>
    </row>
    <row r="142" spans="1:243" s="16" customFormat="1" ht="42.75">
      <c r="A142" s="28">
        <v>42.02</v>
      </c>
      <c r="B142" s="89" t="s">
        <v>132</v>
      </c>
      <c r="C142" s="90" t="s">
        <v>383</v>
      </c>
      <c r="D142" s="73">
        <v>2987</v>
      </c>
      <c r="E142" s="74" t="s">
        <v>151</v>
      </c>
      <c r="F142" s="73">
        <v>125.745</v>
      </c>
      <c r="G142" s="123"/>
      <c r="H142" s="124"/>
      <c r="I142" s="29" t="s">
        <v>38</v>
      </c>
      <c r="J142" s="15">
        <f t="shared" si="8"/>
        <v>1</v>
      </c>
      <c r="K142" s="125" t="s">
        <v>60</v>
      </c>
      <c r="L142" s="125" t="s">
        <v>7</v>
      </c>
      <c r="M142" s="126"/>
      <c r="N142" s="123"/>
      <c r="O142" s="123"/>
      <c r="P142" s="127"/>
      <c r="Q142" s="123"/>
      <c r="R142" s="123"/>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44">
        <f t="shared" si="9"/>
        <v>375600.315</v>
      </c>
      <c r="BB142" s="128">
        <f t="shared" si="10"/>
        <v>375600.315</v>
      </c>
      <c r="BC142" s="46" t="str">
        <f t="shared" si="11"/>
        <v>INR  Three Lakh Seventy Five Thousand Six Hundred    and Paise Thirty Two Only</v>
      </c>
      <c r="IE142" s="17"/>
      <c r="IF142" s="17"/>
      <c r="IG142" s="17"/>
      <c r="IH142" s="17"/>
      <c r="II142" s="17"/>
    </row>
    <row r="143" spans="1:243" s="16" customFormat="1" ht="42.75">
      <c r="A143" s="28">
        <v>42.03</v>
      </c>
      <c r="B143" s="89" t="s">
        <v>133</v>
      </c>
      <c r="C143" s="90" t="s">
        <v>384</v>
      </c>
      <c r="D143" s="73">
        <v>336</v>
      </c>
      <c r="E143" s="74" t="s">
        <v>151</v>
      </c>
      <c r="F143" s="73">
        <v>148.167</v>
      </c>
      <c r="G143" s="123"/>
      <c r="H143" s="124"/>
      <c r="I143" s="29" t="s">
        <v>38</v>
      </c>
      <c r="J143" s="15">
        <f t="shared" si="8"/>
        <v>1</v>
      </c>
      <c r="K143" s="125" t="s">
        <v>60</v>
      </c>
      <c r="L143" s="125" t="s">
        <v>7</v>
      </c>
      <c r="M143" s="126"/>
      <c r="N143" s="123"/>
      <c r="O143" s="123"/>
      <c r="P143" s="127"/>
      <c r="Q143" s="123"/>
      <c r="R143" s="123"/>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44">
        <f t="shared" si="9"/>
        <v>49784.112</v>
      </c>
      <c r="BB143" s="128">
        <f t="shared" si="10"/>
        <v>49784.112</v>
      </c>
      <c r="BC143" s="46" t="str">
        <f t="shared" si="11"/>
        <v>INR  Forty Nine Thousand Seven Hundred &amp; Eighty Four  and Paise Eleven Only</v>
      </c>
      <c r="IE143" s="17"/>
      <c r="IF143" s="17"/>
      <c r="IG143" s="17"/>
      <c r="IH143" s="17"/>
      <c r="II143" s="17"/>
    </row>
    <row r="144" spans="1:243" s="16" customFormat="1" ht="42.75">
      <c r="A144" s="28">
        <v>42.04</v>
      </c>
      <c r="B144" s="89" t="s">
        <v>134</v>
      </c>
      <c r="C144" s="90" t="s">
        <v>385</v>
      </c>
      <c r="D144" s="73">
        <v>340</v>
      </c>
      <c r="E144" s="74" t="s">
        <v>151</v>
      </c>
      <c r="F144" s="73">
        <v>187.456</v>
      </c>
      <c r="G144" s="123"/>
      <c r="H144" s="124"/>
      <c r="I144" s="29" t="s">
        <v>38</v>
      </c>
      <c r="J144" s="15">
        <f t="shared" si="8"/>
        <v>1</v>
      </c>
      <c r="K144" s="125" t="s">
        <v>60</v>
      </c>
      <c r="L144" s="125" t="s">
        <v>7</v>
      </c>
      <c r="M144" s="126"/>
      <c r="N144" s="123"/>
      <c r="O144" s="123"/>
      <c r="P144" s="127"/>
      <c r="Q144" s="123"/>
      <c r="R144" s="123"/>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44">
        <f t="shared" si="9"/>
        <v>63735.03999999999</v>
      </c>
      <c r="BB144" s="128">
        <f t="shared" si="10"/>
        <v>63735.03999999999</v>
      </c>
      <c r="BC144" s="46" t="str">
        <f t="shared" si="11"/>
        <v>INR  Sixty Three Thousand Seven Hundred &amp; Thirty Five  and Paise Four Only</v>
      </c>
      <c r="IE144" s="17"/>
      <c r="IF144" s="17"/>
      <c r="IG144" s="17"/>
      <c r="IH144" s="17"/>
      <c r="II144" s="17"/>
    </row>
    <row r="145" spans="1:243" s="16" customFormat="1" ht="42.75">
      <c r="A145" s="28">
        <v>42.05</v>
      </c>
      <c r="B145" s="89" t="s">
        <v>135</v>
      </c>
      <c r="C145" s="90" t="s">
        <v>386</v>
      </c>
      <c r="D145" s="73">
        <v>80</v>
      </c>
      <c r="E145" s="74" t="s">
        <v>151</v>
      </c>
      <c r="F145" s="73">
        <v>267.19550000000004</v>
      </c>
      <c r="G145" s="123"/>
      <c r="H145" s="124"/>
      <c r="I145" s="29" t="s">
        <v>38</v>
      </c>
      <c r="J145" s="15">
        <f t="shared" si="8"/>
        <v>1</v>
      </c>
      <c r="K145" s="125" t="s">
        <v>60</v>
      </c>
      <c r="L145" s="125" t="s">
        <v>7</v>
      </c>
      <c r="M145" s="126"/>
      <c r="N145" s="123"/>
      <c r="O145" s="123"/>
      <c r="P145" s="127"/>
      <c r="Q145" s="123"/>
      <c r="R145" s="123"/>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44">
        <f t="shared" si="9"/>
        <v>21375.640000000003</v>
      </c>
      <c r="BB145" s="128">
        <f t="shared" si="10"/>
        <v>21375.640000000003</v>
      </c>
      <c r="BC145" s="46" t="str">
        <f t="shared" si="11"/>
        <v>INR  Twenty One Thousand Three Hundred &amp; Seventy Five  and Paise Sixty Four Only</v>
      </c>
      <c r="IE145" s="17"/>
      <c r="IF145" s="17"/>
      <c r="IG145" s="17"/>
      <c r="IH145" s="17"/>
      <c r="II145" s="17"/>
    </row>
    <row r="146" spans="1:243" s="16" customFormat="1" ht="42.75">
      <c r="A146" s="28">
        <v>43</v>
      </c>
      <c r="B146" s="89" t="s">
        <v>136</v>
      </c>
      <c r="C146" s="90" t="s">
        <v>387</v>
      </c>
      <c r="D146" s="73">
        <v>83</v>
      </c>
      <c r="E146" s="74" t="s">
        <v>150</v>
      </c>
      <c r="F146" s="73">
        <v>8.08</v>
      </c>
      <c r="G146" s="123"/>
      <c r="H146" s="124"/>
      <c r="I146" s="29" t="s">
        <v>38</v>
      </c>
      <c r="J146" s="15">
        <f t="shared" si="8"/>
        <v>1</v>
      </c>
      <c r="K146" s="125" t="s">
        <v>60</v>
      </c>
      <c r="L146" s="125" t="s">
        <v>7</v>
      </c>
      <c r="M146" s="126"/>
      <c r="N146" s="123"/>
      <c r="O146" s="123"/>
      <c r="P146" s="127"/>
      <c r="Q146" s="123"/>
      <c r="R146" s="123"/>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44">
        <f t="shared" si="9"/>
        <v>670.64</v>
      </c>
      <c r="BB146" s="128">
        <f t="shared" si="10"/>
        <v>670.64</v>
      </c>
      <c r="BC146" s="46" t="str">
        <f t="shared" si="11"/>
        <v>INR  Six Hundred &amp; Seventy  and Paise Sixty Four Only</v>
      </c>
      <c r="IE146" s="17"/>
      <c r="IF146" s="17"/>
      <c r="IG146" s="17"/>
      <c r="IH146" s="17"/>
      <c r="II146" s="17"/>
    </row>
    <row r="147" spans="1:243" s="16" customFormat="1" ht="85.5">
      <c r="A147" s="28">
        <v>44</v>
      </c>
      <c r="B147" s="89" t="s">
        <v>137</v>
      </c>
      <c r="C147" s="90" t="s">
        <v>388</v>
      </c>
      <c r="D147" s="73">
        <v>94</v>
      </c>
      <c r="E147" s="74" t="s">
        <v>150</v>
      </c>
      <c r="F147" s="73">
        <v>2165.44</v>
      </c>
      <c r="G147" s="123"/>
      <c r="H147" s="124"/>
      <c r="I147" s="29" t="s">
        <v>38</v>
      </c>
      <c r="J147" s="15">
        <f t="shared" si="8"/>
        <v>1</v>
      </c>
      <c r="K147" s="125" t="s">
        <v>60</v>
      </c>
      <c r="L147" s="125" t="s">
        <v>7</v>
      </c>
      <c r="M147" s="126"/>
      <c r="N147" s="123"/>
      <c r="O147" s="123"/>
      <c r="P147" s="127"/>
      <c r="Q147" s="123"/>
      <c r="R147" s="123"/>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44">
        <f t="shared" si="9"/>
        <v>203551.36000000002</v>
      </c>
      <c r="BB147" s="128">
        <f t="shared" si="10"/>
        <v>203551.36000000002</v>
      </c>
      <c r="BC147" s="46" t="str">
        <f t="shared" si="11"/>
        <v>INR  Two Lakh Three Thousand Five Hundred &amp; Fifty One  and Paise Thirty Six Only</v>
      </c>
      <c r="IE147" s="17"/>
      <c r="IF147" s="17"/>
      <c r="IG147" s="17"/>
      <c r="IH147" s="17"/>
      <c r="II147" s="17"/>
    </row>
    <row r="148" spans="1:243" s="16" customFormat="1" ht="42.75">
      <c r="A148" s="28">
        <v>45</v>
      </c>
      <c r="B148" s="89" t="s">
        <v>138</v>
      </c>
      <c r="C148" s="90" t="s">
        <v>389</v>
      </c>
      <c r="D148" s="73">
        <v>94</v>
      </c>
      <c r="E148" s="74" t="s">
        <v>150</v>
      </c>
      <c r="F148" s="73">
        <v>169.68</v>
      </c>
      <c r="G148" s="123"/>
      <c r="H148" s="124"/>
      <c r="I148" s="29" t="s">
        <v>38</v>
      </c>
      <c r="J148" s="15">
        <f t="shared" si="8"/>
        <v>1</v>
      </c>
      <c r="K148" s="125" t="s">
        <v>60</v>
      </c>
      <c r="L148" s="125" t="s">
        <v>7</v>
      </c>
      <c r="M148" s="126"/>
      <c r="N148" s="123"/>
      <c r="O148" s="123"/>
      <c r="P148" s="127"/>
      <c r="Q148" s="123"/>
      <c r="R148" s="123"/>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44">
        <f t="shared" si="9"/>
        <v>15949.92</v>
      </c>
      <c r="BB148" s="128">
        <f t="shared" si="10"/>
        <v>15949.92</v>
      </c>
      <c r="BC148" s="46" t="str">
        <f t="shared" si="11"/>
        <v>INR  Fifteen Thousand Nine Hundred &amp; Forty Nine  and Paise Ninety Two Only</v>
      </c>
      <c r="IE148" s="17"/>
      <c r="IF148" s="17"/>
      <c r="IG148" s="17"/>
      <c r="IH148" s="17"/>
      <c r="II148" s="17"/>
    </row>
    <row r="149" spans="1:243" s="16" customFormat="1" ht="85.5">
      <c r="A149" s="28">
        <v>46</v>
      </c>
      <c r="B149" s="89" t="s">
        <v>139</v>
      </c>
      <c r="C149" s="90" t="s">
        <v>390</v>
      </c>
      <c r="D149" s="73">
        <v>94</v>
      </c>
      <c r="E149" s="74" t="s">
        <v>150</v>
      </c>
      <c r="F149" s="73">
        <v>894.86</v>
      </c>
      <c r="G149" s="123"/>
      <c r="H149" s="124"/>
      <c r="I149" s="29" t="s">
        <v>38</v>
      </c>
      <c r="J149" s="15">
        <f t="shared" si="8"/>
        <v>1</v>
      </c>
      <c r="K149" s="125" t="s">
        <v>60</v>
      </c>
      <c r="L149" s="125" t="s">
        <v>7</v>
      </c>
      <c r="M149" s="126"/>
      <c r="N149" s="123"/>
      <c r="O149" s="123"/>
      <c r="P149" s="127"/>
      <c r="Q149" s="123"/>
      <c r="R149" s="123"/>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44">
        <f t="shared" si="9"/>
        <v>84116.84</v>
      </c>
      <c r="BB149" s="128">
        <f t="shared" si="10"/>
        <v>84116.84</v>
      </c>
      <c r="BC149" s="46" t="str">
        <f t="shared" si="11"/>
        <v>INR  Eighty Four Thousand One Hundred &amp; Sixteen  and Paise Eighty Four Only</v>
      </c>
      <c r="IE149" s="17"/>
      <c r="IF149" s="17"/>
      <c r="IG149" s="17"/>
      <c r="IH149" s="17"/>
      <c r="II149" s="17"/>
    </row>
    <row r="150" spans="1:243" s="16" customFormat="1" ht="85.5">
      <c r="A150" s="28">
        <v>47</v>
      </c>
      <c r="B150" s="89" t="s">
        <v>140</v>
      </c>
      <c r="C150" s="90" t="s">
        <v>391</v>
      </c>
      <c r="D150" s="73">
        <v>25</v>
      </c>
      <c r="E150" s="74" t="s">
        <v>150</v>
      </c>
      <c r="F150" s="73">
        <v>1850.32</v>
      </c>
      <c r="G150" s="123"/>
      <c r="H150" s="124"/>
      <c r="I150" s="29" t="s">
        <v>38</v>
      </c>
      <c r="J150" s="15">
        <f t="shared" si="8"/>
        <v>1</v>
      </c>
      <c r="K150" s="125" t="s">
        <v>60</v>
      </c>
      <c r="L150" s="125" t="s">
        <v>7</v>
      </c>
      <c r="M150" s="126"/>
      <c r="N150" s="123"/>
      <c r="O150" s="123"/>
      <c r="P150" s="127"/>
      <c r="Q150" s="123"/>
      <c r="R150" s="123"/>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44">
        <f t="shared" si="9"/>
        <v>46258</v>
      </c>
      <c r="BB150" s="128">
        <f t="shared" si="10"/>
        <v>46258</v>
      </c>
      <c r="BC150" s="46" t="str">
        <f t="shared" si="11"/>
        <v>INR  Forty Six Thousand Two Hundred &amp; Fifty Eight  Only</v>
      </c>
      <c r="IE150" s="17"/>
      <c r="IF150" s="17"/>
      <c r="IG150" s="17"/>
      <c r="IH150" s="17"/>
      <c r="II150" s="17"/>
    </row>
    <row r="151" spans="1:243" s="16" customFormat="1" ht="57">
      <c r="A151" s="28">
        <v>48</v>
      </c>
      <c r="B151" s="89" t="s">
        <v>141</v>
      </c>
      <c r="C151" s="90" t="s">
        <v>392</v>
      </c>
      <c r="D151" s="73">
        <v>4</v>
      </c>
      <c r="E151" s="74" t="s">
        <v>150</v>
      </c>
      <c r="F151" s="73">
        <v>14995.47</v>
      </c>
      <c r="G151" s="123"/>
      <c r="H151" s="124"/>
      <c r="I151" s="29" t="s">
        <v>38</v>
      </c>
      <c r="J151" s="15">
        <f t="shared" si="8"/>
        <v>1</v>
      </c>
      <c r="K151" s="125" t="s">
        <v>60</v>
      </c>
      <c r="L151" s="125" t="s">
        <v>7</v>
      </c>
      <c r="M151" s="126"/>
      <c r="N151" s="123"/>
      <c r="O151" s="123"/>
      <c r="P151" s="127"/>
      <c r="Q151" s="123"/>
      <c r="R151" s="123"/>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44">
        <f t="shared" si="9"/>
        <v>59981.88</v>
      </c>
      <c r="BB151" s="128">
        <f t="shared" si="10"/>
        <v>59981.88</v>
      </c>
      <c r="BC151" s="46" t="str">
        <f t="shared" si="11"/>
        <v>INR  Fifty Nine Thousand Nine Hundred &amp; Eighty One  and Paise Eighty Eight Only</v>
      </c>
      <c r="IE151" s="17"/>
      <c r="IF151" s="17"/>
      <c r="IG151" s="17"/>
      <c r="IH151" s="17"/>
      <c r="II151" s="17"/>
    </row>
    <row r="152" spans="1:243" s="16" customFormat="1" ht="42.75">
      <c r="A152" s="28">
        <v>49</v>
      </c>
      <c r="B152" s="89" t="s">
        <v>142</v>
      </c>
      <c r="C152" s="90" t="s">
        <v>393</v>
      </c>
      <c r="D152" s="73">
        <v>50</v>
      </c>
      <c r="E152" s="74" t="s">
        <v>151</v>
      </c>
      <c r="F152" s="73">
        <v>136.35</v>
      </c>
      <c r="G152" s="123"/>
      <c r="H152" s="124"/>
      <c r="I152" s="29" t="s">
        <v>38</v>
      </c>
      <c r="J152" s="15">
        <f t="shared" si="8"/>
        <v>1</v>
      </c>
      <c r="K152" s="125" t="s">
        <v>60</v>
      </c>
      <c r="L152" s="125" t="s">
        <v>7</v>
      </c>
      <c r="M152" s="126"/>
      <c r="N152" s="123"/>
      <c r="O152" s="123"/>
      <c r="P152" s="127"/>
      <c r="Q152" s="123"/>
      <c r="R152" s="123"/>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44">
        <f t="shared" si="9"/>
        <v>6817.5</v>
      </c>
      <c r="BB152" s="128">
        <f t="shared" si="10"/>
        <v>6817.5</v>
      </c>
      <c r="BC152" s="46" t="str">
        <f t="shared" si="11"/>
        <v>INR  Six Thousand Eight Hundred &amp; Seventeen  and Paise Fifty Only</v>
      </c>
      <c r="IE152" s="17"/>
      <c r="IF152" s="17"/>
      <c r="IG152" s="17"/>
      <c r="IH152" s="17"/>
      <c r="II152" s="17"/>
    </row>
    <row r="153" spans="1:243" s="16" customFormat="1" ht="42.75">
      <c r="A153" s="28">
        <v>50</v>
      </c>
      <c r="B153" s="89" t="s">
        <v>143</v>
      </c>
      <c r="C153" s="90" t="s">
        <v>394</v>
      </c>
      <c r="D153" s="73">
        <v>40</v>
      </c>
      <c r="E153" s="74" t="s">
        <v>151</v>
      </c>
      <c r="F153" s="73">
        <v>125.24</v>
      </c>
      <c r="G153" s="123"/>
      <c r="H153" s="124"/>
      <c r="I153" s="29" t="s">
        <v>38</v>
      </c>
      <c r="J153" s="15">
        <f t="shared" si="8"/>
        <v>1</v>
      </c>
      <c r="K153" s="125" t="s">
        <v>60</v>
      </c>
      <c r="L153" s="125" t="s">
        <v>7</v>
      </c>
      <c r="M153" s="126"/>
      <c r="N153" s="123"/>
      <c r="O153" s="123"/>
      <c r="P153" s="127"/>
      <c r="Q153" s="123"/>
      <c r="R153" s="123"/>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44">
        <f t="shared" si="9"/>
        <v>5009.599999999999</v>
      </c>
      <c r="BB153" s="128">
        <f t="shared" si="10"/>
        <v>5009.599999999999</v>
      </c>
      <c r="BC153" s="46" t="str">
        <f t="shared" si="11"/>
        <v>INR  Five Thousand  &amp;Nine  and Paise Sixty Only</v>
      </c>
      <c r="IE153" s="17"/>
      <c r="IF153" s="17"/>
      <c r="IG153" s="17"/>
      <c r="IH153" s="17"/>
      <c r="II153" s="17"/>
    </row>
    <row r="154" spans="1:243" s="16" customFormat="1" ht="42.75">
      <c r="A154" s="28">
        <v>51</v>
      </c>
      <c r="B154" s="89" t="s">
        <v>144</v>
      </c>
      <c r="C154" s="90" t="s">
        <v>395</v>
      </c>
      <c r="D154" s="73">
        <v>30</v>
      </c>
      <c r="E154" s="74" t="s">
        <v>151</v>
      </c>
      <c r="F154" s="73">
        <v>311.08</v>
      </c>
      <c r="G154" s="123"/>
      <c r="H154" s="124"/>
      <c r="I154" s="29" t="s">
        <v>38</v>
      </c>
      <c r="J154" s="15">
        <f t="shared" si="8"/>
        <v>1</v>
      </c>
      <c r="K154" s="125" t="s">
        <v>60</v>
      </c>
      <c r="L154" s="125" t="s">
        <v>7</v>
      </c>
      <c r="M154" s="126"/>
      <c r="N154" s="123"/>
      <c r="O154" s="123"/>
      <c r="P154" s="127"/>
      <c r="Q154" s="123"/>
      <c r="R154" s="123"/>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44">
        <f t="shared" si="9"/>
        <v>9332.4</v>
      </c>
      <c r="BB154" s="128">
        <f t="shared" si="10"/>
        <v>9332.4</v>
      </c>
      <c r="BC154" s="46" t="str">
        <f t="shared" si="11"/>
        <v>INR  Nine Thousand Three Hundred &amp; Thirty Two  and Paise Forty Only</v>
      </c>
      <c r="IE154" s="17"/>
      <c r="IF154" s="17"/>
      <c r="IG154" s="17"/>
      <c r="IH154" s="17"/>
      <c r="II154" s="17"/>
    </row>
    <row r="155" spans="1:243" s="16" customFormat="1" ht="42.75">
      <c r="A155" s="28">
        <v>52</v>
      </c>
      <c r="B155" s="89" t="s">
        <v>145</v>
      </c>
      <c r="C155" s="90" t="s">
        <v>396</v>
      </c>
      <c r="D155" s="73">
        <v>1</v>
      </c>
      <c r="E155" s="74" t="s">
        <v>150</v>
      </c>
      <c r="F155" s="73">
        <v>13507.74</v>
      </c>
      <c r="G155" s="123"/>
      <c r="H155" s="124"/>
      <c r="I155" s="29" t="s">
        <v>38</v>
      </c>
      <c r="J155" s="15">
        <f t="shared" si="8"/>
        <v>1</v>
      </c>
      <c r="K155" s="125" t="s">
        <v>60</v>
      </c>
      <c r="L155" s="125" t="s">
        <v>7</v>
      </c>
      <c r="M155" s="126"/>
      <c r="N155" s="123"/>
      <c r="O155" s="123"/>
      <c r="P155" s="127"/>
      <c r="Q155" s="123"/>
      <c r="R155" s="123"/>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44">
        <f t="shared" si="9"/>
        <v>13507.74</v>
      </c>
      <c r="BB155" s="128">
        <f t="shared" si="10"/>
        <v>13507.74</v>
      </c>
      <c r="BC155" s="46" t="str">
        <f t="shared" si="11"/>
        <v>INR  Thirteen Thousand Five Hundred &amp; Seven  and Paise Seventy Four Only</v>
      </c>
      <c r="IE155" s="17"/>
      <c r="IF155" s="17"/>
      <c r="IG155" s="17"/>
      <c r="IH155" s="17"/>
      <c r="II155" s="17"/>
    </row>
    <row r="156" spans="1:243" s="16" customFormat="1" ht="42.75">
      <c r="A156" s="28">
        <v>53</v>
      </c>
      <c r="B156" s="89" t="s">
        <v>146</v>
      </c>
      <c r="C156" s="90" t="s">
        <v>397</v>
      </c>
      <c r="D156" s="73">
        <v>10</v>
      </c>
      <c r="E156" s="74" t="s">
        <v>150</v>
      </c>
      <c r="F156" s="73">
        <v>3731.95</v>
      </c>
      <c r="G156" s="123"/>
      <c r="H156" s="124"/>
      <c r="I156" s="29" t="s">
        <v>38</v>
      </c>
      <c r="J156" s="15">
        <f t="shared" si="8"/>
        <v>1</v>
      </c>
      <c r="K156" s="125" t="s">
        <v>60</v>
      </c>
      <c r="L156" s="125" t="s">
        <v>7</v>
      </c>
      <c r="M156" s="126"/>
      <c r="N156" s="123"/>
      <c r="O156" s="123"/>
      <c r="P156" s="127"/>
      <c r="Q156" s="123"/>
      <c r="R156" s="123"/>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44">
        <f t="shared" si="9"/>
        <v>37319.5</v>
      </c>
      <c r="BB156" s="128">
        <f t="shared" si="10"/>
        <v>37319.5</v>
      </c>
      <c r="BC156" s="46" t="str">
        <f t="shared" si="11"/>
        <v>INR  Thirty Seven Thousand Three Hundred &amp; Nineteen  and Paise Fifty Only</v>
      </c>
      <c r="IE156" s="17"/>
      <c r="IF156" s="17"/>
      <c r="IG156" s="17"/>
      <c r="IH156" s="17"/>
      <c r="II156" s="17"/>
    </row>
    <row r="157" spans="1:243" s="16" customFormat="1" ht="42.75">
      <c r="A157" s="28">
        <v>54</v>
      </c>
      <c r="B157" s="89" t="s">
        <v>147</v>
      </c>
      <c r="C157" s="90" t="s">
        <v>398</v>
      </c>
      <c r="D157" s="73">
        <v>8</v>
      </c>
      <c r="E157" s="74" t="s">
        <v>150</v>
      </c>
      <c r="F157" s="73">
        <v>10564.6</v>
      </c>
      <c r="G157" s="123"/>
      <c r="H157" s="124"/>
      <c r="I157" s="29" t="s">
        <v>38</v>
      </c>
      <c r="J157" s="15">
        <f t="shared" si="8"/>
        <v>1</v>
      </c>
      <c r="K157" s="125" t="s">
        <v>60</v>
      </c>
      <c r="L157" s="125" t="s">
        <v>7</v>
      </c>
      <c r="M157" s="126"/>
      <c r="N157" s="123"/>
      <c r="O157" s="123"/>
      <c r="P157" s="127"/>
      <c r="Q157" s="123"/>
      <c r="R157" s="123"/>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44">
        <f t="shared" si="9"/>
        <v>84516.8</v>
      </c>
      <c r="BB157" s="128">
        <f t="shared" si="10"/>
        <v>84516.8</v>
      </c>
      <c r="BC157" s="46" t="str">
        <f t="shared" si="11"/>
        <v>INR  Eighty Four Thousand Five Hundred &amp; Sixteen  and Paise Eighty Only</v>
      </c>
      <c r="IE157" s="17"/>
      <c r="IF157" s="17"/>
      <c r="IG157" s="17"/>
      <c r="IH157" s="17"/>
      <c r="II157" s="17"/>
    </row>
    <row r="158" spans="1:243" s="16" customFormat="1" ht="57">
      <c r="A158" s="28">
        <v>55</v>
      </c>
      <c r="B158" s="89" t="s">
        <v>148</v>
      </c>
      <c r="C158" s="90" t="s">
        <v>399</v>
      </c>
      <c r="D158" s="73">
        <v>175</v>
      </c>
      <c r="E158" s="74" t="s">
        <v>150</v>
      </c>
      <c r="F158" s="73">
        <v>2310.88</v>
      </c>
      <c r="G158" s="123"/>
      <c r="H158" s="124"/>
      <c r="I158" s="29" t="s">
        <v>38</v>
      </c>
      <c r="J158" s="15">
        <f t="shared" si="8"/>
        <v>1</v>
      </c>
      <c r="K158" s="125" t="s">
        <v>60</v>
      </c>
      <c r="L158" s="125" t="s">
        <v>7</v>
      </c>
      <c r="M158" s="126"/>
      <c r="N158" s="123"/>
      <c r="O158" s="123"/>
      <c r="P158" s="127"/>
      <c r="Q158" s="123"/>
      <c r="R158" s="123"/>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44">
        <f t="shared" si="9"/>
        <v>404404</v>
      </c>
      <c r="BB158" s="128">
        <f t="shared" si="10"/>
        <v>404404</v>
      </c>
      <c r="BC158" s="46" t="str">
        <f t="shared" si="11"/>
        <v>INR  Four Lakh Four Thousand Four Hundred &amp; Four  Only</v>
      </c>
      <c r="IE158" s="17"/>
      <c r="IF158" s="17"/>
      <c r="IG158" s="17"/>
      <c r="IH158" s="17"/>
      <c r="II158" s="17"/>
    </row>
    <row r="159" spans="1:243" s="16" customFormat="1" ht="311.25" customHeight="1">
      <c r="A159" s="28">
        <v>56</v>
      </c>
      <c r="B159" s="89" t="s">
        <v>537</v>
      </c>
      <c r="C159" s="90" t="s">
        <v>400</v>
      </c>
      <c r="D159" s="73">
        <v>1</v>
      </c>
      <c r="E159" s="74" t="s">
        <v>150</v>
      </c>
      <c r="F159" s="73">
        <v>153180.64</v>
      </c>
      <c r="G159" s="123"/>
      <c r="H159" s="124"/>
      <c r="I159" s="29" t="s">
        <v>38</v>
      </c>
      <c r="J159" s="15">
        <f t="shared" si="8"/>
        <v>1</v>
      </c>
      <c r="K159" s="125" t="s">
        <v>60</v>
      </c>
      <c r="L159" s="125" t="s">
        <v>7</v>
      </c>
      <c r="M159" s="126"/>
      <c r="N159" s="123"/>
      <c r="O159" s="123"/>
      <c r="P159" s="127"/>
      <c r="Q159" s="123"/>
      <c r="R159" s="123"/>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44">
        <f t="shared" si="9"/>
        <v>153180.64</v>
      </c>
      <c r="BB159" s="128">
        <f t="shared" si="10"/>
        <v>153180.64</v>
      </c>
      <c r="BC159" s="46" t="str">
        <f t="shared" si="11"/>
        <v>INR  One Lakh Fifty Three Thousand One Hundred &amp; Eighty  and Paise Sixty Four Only</v>
      </c>
      <c r="IE159" s="17"/>
      <c r="IF159" s="17"/>
      <c r="IG159" s="17"/>
      <c r="IH159" s="17"/>
      <c r="II159" s="17"/>
    </row>
    <row r="160" spans="1:243" s="16" customFormat="1" ht="156.75">
      <c r="A160" s="28">
        <v>57</v>
      </c>
      <c r="B160" s="89" t="s">
        <v>538</v>
      </c>
      <c r="C160" s="90" t="s">
        <v>401</v>
      </c>
      <c r="D160" s="73">
        <v>3</v>
      </c>
      <c r="E160" s="74" t="s">
        <v>150</v>
      </c>
      <c r="F160" s="73">
        <v>27339.69</v>
      </c>
      <c r="G160" s="123"/>
      <c r="H160" s="124"/>
      <c r="I160" s="29" t="s">
        <v>38</v>
      </c>
      <c r="J160" s="15">
        <f t="shared" si="8"/>
        <v>1</v>
      </c>
      <c r="K160" s="125" t="s">
        <v>60</v>
      </c>
      <c r="L160" s="125" t="s">
        <v>7</v>
      </c>
      <c r="M160" s="126"/>
      <c r="N160" s="123"/>
      <c r="O160" s="123"/>
      <c r="P160" s="127"/>
      <c r="Q160" s="123"/>
      <c r="R160" s="123"/>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44">
        <f t="shared" si="9"/>
        <v>82019.06999999999</v>
      </c>
      <c r="BB160" s="128">
        <f t="shared" si="10"/>
        <v>82019.06999999999</v>
      </c>
      <c r="BC160" s="46" t="str">
        <f t="shared" si="11"/>
        <v>INR  Eighty Two Thousand  &amp;Nineteen  and Paise Seven Only</v>
      </c>
      <c r="IE160" s="17"/>
      <c r="IF160" s="17"/>
      <c r="IG160" s="17"/>
      <c r="IH160" s="17"/>
      <c r="II160" s="17"/>
    </row>
    <row r="161" spans="1:243" s="16" customFormat="1" ht="13.5" customHeight="1">
      <c r="A161" s="28">
        <v>58</v>
      </c>
      <c r="B161" s="93" t="s">
        <v>152</v>
      </c>
      <c r="C161" s="90" t="s">
        <v>402</v>
      </c>
      <c r="D161" s="94"/>
      <c r="E161" s="95"/>
      <c r="F161" s="94"/>
      <c r="G161" s="123"/>
      <c r="H161" s="124"/>
      <c r="I161" s="29" t="s">
        <v>38</v>
      </c>
      <c r="J161" s="15">
        <f t="shared" si="8"/>
        <v>1</v>
      </c>
      <c r="K161" s="125" t="s">
        <v>60</v>
      </c>
      <c r="L161" s="125" t="s">
        <v>7</v>
      </c>
      <c r="M161" s="124"/>
      <c r="N161" s="123"/>
      <c r="O161" s="123"/>
      <c r="P161" s="127"/>
      <c r="Q161" s="123"/>
      <c r="R161" s="123"/>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44"/>
      <c r="BB161" s="128"/>
      <c r="BC161" s="46"/>
      <c r="IE161" s="17"/>
      <c r="IF161" s="17"/>
      <c r="IG161" s="17"/>
      <c r="IH161" s="17"/>
      <c r="II161" s="17"/>
    </row>
    <row r="162" spans="1:243" s="16" customFormat="1" ht="114">
      <c r="A162" s="28">
        <v>59</v>
      </c>
      <c r="B162" s="96" t="s">
        <v>153</v>
      </c>
      <c r="C162" s="90" t="s">
        <v>403</v>
      </c>
      <c r="D162" s="97"/>
      <c r="E162" s="98"/>
      <c r="F162" s="81"/>
      <c r="G162" s="123"/>
      <c r="H162" s="124"/>
      <c r="I162" s="29" t="s">
        <v>38</v>
      </c>
      <c r="J162" s="15">
        <f t="shared" si="8"/>
        <v>1</v>
      </c>
      <c r="K162" s="125" t="s">
        <v>60</v>
      </c>
      <c r="L162" s="125" t="s">
        <v>7</v>
      </c>
      <c r="M162" s="124"/>
      <c r="N162" s="123"/>
      <c r="O162" s="123"/>
      <c r="P162" s="127"/>
      <c r="Q162" s="123"/>
      <c r="R162" s="123"/>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44"/>
      <c r="BB162" s="128"/>
      <c r="BC162" s="46"/>
      <c r="IE162" s="17"/>
      <c r="IF162" s="17"/>
      <c r="IG162" s="17"/>
      <c r="IH162" s="17"/>
      <c r="II162" s="17"/>
    </row>
    <row r="163" spans="1:243" s="16" customFormat="1" ht="21" customHeight="1">
      <c r="A163" s="28">
        <v>59.01</v>
      </c>
      <c r="B163" s="99" t="s">
        <v>154</v>
      </c>
      <c r="C163" s="90" t="s">
        <v>404</v>
      </c>
      <c r="D163" s="100"/>
      <c r="E163" s="81"/>
      <c r="F163" s="81"/>
      <c r="G163" s="123"/>
      <c r="H163" s="124"/>
      <c r="I163" s="29" t="s">
        <v>38</v>
      </c>
      <c r="J163" s="15">
        <f t="shared" si="8"/>
        <v>1</v>
      </c>
      <c r="K163" s="125" t="s">
        <v>60</v>
      </c>
      <c r="L163" s="125" t="s">
        <v>7</v>
      </c>
      <c r="M163" s="124"/>
      <c r="N163" s="123"/>
      <c r="O163" s="123"/>
      <c r="P163" s="127"/>
      <c r="Q163" s="123"/>
      <c r="R163" s="123"/>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44"/>
      <c r="BB163" s="128"/>
      <c r="BC163" s="46"/>
      <c r="IE163" s="17"/>
      <c r="IF163" s="17"/>
      <c r="IG163" s="17"/>
      <c r="IH163" s="17"/>
      <c r="II163" s="17"/>
    </row>
    <row r="164" spans="1:243" s="16" customFormat="1" ht="30.75" customHeight="1">
      <c r="A164" s="28">
        <v>59.02</v>
      </c>
      <c r="B164" s="72" t="s">
        <v>155</v>
      </c>
      <c r="C164" s="90" t="s">
        <v>405</v>
      </c>
      <c r="D164" s="81">
        <v>45</v>
      </c>
      <c r="E164" s="87" t="s">
        <v>264</v>
      </c>
      <c r="F164" s="81">
        <v>145.2</v>
      </c>
      <c r="G164" s="123"/>
      <c r="H164" s="124"/>
      <c r="I164" s="29" t="s">
        <v>38</v>
      </c>
      <c r="J164" s="15">
        <f t="shared" si="8"/>
        <v>1</v>
      </c>
      <c r="K164" s="125" t="s">
        <v>60</v>
      </c>
      <c r="L164" s="125" t="s">
        <v>7</v>
      </c>
      <c r="M164" s="126"/>
      <c r="N164" s="123"/>
      <c r="O164" s="123"/>
      <c r="P164" s="127"/>
      <c r="Q164" s="123"/>
      <c r="R164" s="123"/>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44">
        <f t="shared" si="9"/>
        <v>6533.999999999999</v>
      </c>
      <c r="BB164" s="128">
        <f t="shared" si="10"/>
        <v>6533.999999999999</v>
      </c>
      <c r="BC164" s="46" t="str">
        <f t="shared" si="11"/>
        <v>INR  Six Thousand Five Hundred &amp; Thirty Three  and Paise One Hundred Only</v>
      </c>
      <c r="IE164" s="17"/>
      <c r="IF164" s="17"/>
      <c r="IG164" s="17"/>
      <c r="IH164" s="17"/>
      <c r="II164" s="17"/>
    </row>
    <row r="165" spans="1:243" s="16" customFormat="1" ht="42.75">
      <c r="A165" s="28">
        <v>59.03</v>
      </c>
      <c r="B165" s="86" t="s">
        <v>156</v>
      </c>
      <c r="C165" s="90" t="s">
        <v>406</v>
      </c>
      <c r="D165" s="81">
        <v>65</v>
      </c>
      <c r="E165" s="87" t="s">
        <v>264</v>
      </c>
      <c r="F165" s="81">
        <v>186</v>
      </c>
      <c r="G165" s="123"/>
      <c r="H165" s="124"/>
      <c r="I165" s="29" t="s">
        <v>38</v>
      </c>
      <c r="J165" s="15">
        <f t="shared" si="8"/>
        <v>1</v>
      </c>
      <c r="K165" s="125" t="s">
        <v>60</v>
      </c>
      <c r="L165" s="125" t="s">
        <v>7</v>
      </c>
      <c r="M165" s="126"/>
      <c r="N165" s="123"/>
      <c r="O165" s="123"/>
      <c r="P165" s="127"/>
      <c r="Q165" s="123"/>
      <c r="R165" s="123"/>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44">
        <f t="shared" si="9"/>
        <v>12090</v>
      </c>
      <c r="BB165" s="128">
        <f t="shared" si="10"/>
        <v>12090</v>
      </c>
      <c r="BC165" s="46" t="str">
        <f t="shared" si="11"/>
        <v>INR  Twelve Thousand  &amp;Ninety  Only</v>
      </c>
      <c r="IE165" s="17"/>
      <c r="IF165" s="17"/>
      <c r="IG165" s="17"/>
      <c r="IH165" s="17"/>
      <c r="II165" s="17"/>
    </row>
    <row r="166" spans="1:243" s="16" customFormat="1" ht="42.75">
      <c r="A166" s="28">
        <v>60</v>
      </c>
      <c r="B166" s="99" t="s">
        <v>157</v>
      </c>
      <c r="C166" s="90" t="s">
        <v>407</v>
      </c>
      <c r="D166" s="100"/>
      <c r="E166" s="81"/>
      <c r="F166" s="81"/>
      <c r="G166" s="123"/>
      <c r="H166" s="124"/>
      <c r="I166" s="29"/>
      <c r="J166" s="15"/>
      <c r="K166" s="125"/>
      <c r="L166" s="125"/>
      <c r="M166" s="124"/>
      <c r="N166" s="123"/>
      <c r="O166" s="123"/>
      <c r="P166" s="127"/>
      <c r="Q166" s="123"/>
      <c r="R166" s="123"/>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44"/>
      <c r="BB166" s="128"/>
      <c r="BC166" s="46"/>
      <c r="IE166" s="17"/>
      <c r="IF166" s="17"/>
      <c r="IG166" s="17"/>
      <c r="IH166" s="17"/>
      <c r="II166" s="17"/>
    </row>
    <row r="167" spans="1:243" s="16" customFormat="1" ht="42.75">
      <c r="A167" s="28">
        <v>60.01</v>
      </c>
      <c r="B167" s="72" t="s">
        <v>155</v>
      </c>
      <c r="C167" s="90" t="s">
        <v>408</v>
      </c>
      <c r="D167" s="81">
        <v>45</v>
      </c>
      <c r="E167" s="87" t="s">
        <v>264</v>
      </c>
      <c r="F167" s="81">
        <v>150.1</v>
      </c>
      <c r="G167" s="123"/>
      <c r="H167" s="124"/>
      <c r="I167" s="29" t="s">
        <v>38</v>
      </c>
      <c r="J167" s="15">
        <f t="shared" si="8"/>
        <v>1</v>
      </c>
      <c r="K167" s="125" t="s">
        <v>60</v>
      </c>
      <c r="L167" s="125" t="s">
        <v>7</v>
      </c>
      <c r="M167" s="126"/>
      <c r="N167" s="123"/>
      <c r="O167" s="123"/>
      <c r="P167" s="127"/>
      <c r="Q167" s="123"/>
      <c r="R167" s="123"/>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44">
        <f t="shared" si="9"/>
        <v>6754.5</v>
      </c>
      <c r="BB167" s="128">
        <f t="shared" si="10"/>
        <v>6754.5</v>
      </c>
      <c r="BC167" s="46" t="str">
        <f t="shared" si="11"/>
        <v>INR  Six Thousand Seven Hundred &amp; Fifty Four  and Paise Fifty Only</v>
      </c>
      <c r="IE167" s="17"/>
      <c r="IF167" s="17"/>
      <c r="IG167" s="17"/>
      <c r="IH167" s="17"/>
      <c r="II167" s="17"/>
    </row>
    <row r="168" spans="1:243" s="16" customFormat="1" ht="42.75">
      <c r="A168" s="28">
        <v>60.02</v>
      </c>
      <c r="B168" s="86" t="s">
        <v>156</v>
      </c>
      <c r="C168" s="90" t="s">
        <v>409</v>
      </c>
      <c r="D168" s="81">
        <v>65</v>
      </c>
      <c r="E168" s="87" t="s">
        <v>264</v>
      </c>
      <c r="F168" s="81">
        <v>190.9</v>
      </c>
      <c r="G168" s="123"/>
      <c r="H168" s="124"/>
      <c r="I168" s="29" t="s">
        <v>38</v>
      </c>
      <c r="J168" s="15">
        <f t="shared" si="8"/>
        <v>1</v>
      </c>
      <c r="K168" s="125" t="s">
        <v>60</v>
      </c>
      <c r="L168" s="125" t="s">
        <v>7</v>
      </c>
      <c r="M168" s="126"/>
      <c r="N168" s="123"/>
      <c r="O168" s="123"/>
      <c r="P168" s="127"/>
      <c r="Q168" s="123"/>
      <c r="R168" s="123"/>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44">
        <f t="shared" si="9"/>
        <v>12408.5</v>
      </c>
      <c r="BB168" s="128">
        <f t="shared" si="10"/>
        <v>12408.5</v>
      </c>
      <c r="BC168" s="46" t="str">
        <f t="shared" si="11"/>
        <v>INR  Twelve Thousand Four Hundred &amp; Eight  and Paise Fifty Only</v>
      </c>
      <c r="IE168" s="17"/>
      <c r="IF168" s="17"/>
      <c r="IG168" s="17"/>
      <c r="IH168" s="17"/>
      <c r="II168" s="17"/>
    </row>
    <row r="169" spans="1:243" s="16" customFormat="1" ht="42.75">
      <c r="A169" s="28">
        <v>61</v>
      </c>
      <c r="B169" s="99" t="s">
        <v>158</v>
      </c>
      <c r="C169" s="90" t="s">
        <v>410</v>
      </c>
      <c r="D169" s="100"/>
      <c r="E169" s="81"/>
      <c r="F169" s="81"/>
      <c r="G169" s="123"/>
      <c r="H169" s="124"/>
      <c r="I169" s="29"/>
      <c r="J169" s="15"/>
      <c r="K169" s="125"/>
      <c r="L169" s="125"/>
      <c r="M169" s="124"/>
      <c r="N169" s="123"/>
      <c r="O169" s="123"/>
      <c r="P169" s="127"/>
      <c r="Q169" s="123"/>
      <c r="R169" s="123"/>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44"/>
      <c r="BB169" s="128"/>
      <c r="BC169" s="46"/>
      <c r="IE169" s="17"/>
      <c r="IF169" s="17"/>
      <c r="IG169" s="17"/>
      <c r="IH169" s="17"/>
      <c r="II169" s="17"/>
    </row>
    <row r="170" spans="1:243" s="16" customFormat="1" ht="42.75">
      <c r="A170" s="28">
        <v>61.01</v>
      </c>
      <c r="B170" s="72" t="s">
        <v>155</v>
      </c>
      <c r="C170" s="90" t="s">
        <v>411</v>
      </c>
      <c r="D170" s="81">
        <v>45</v>
      </c>
      <c r="E170" s="87" t="s">
        <v>264</v>
      </c>
      <c r="F170" s="81">
        <v>155</v>
      </c>
      <c r="G170" s="123"/>
      <c r="H170" s="124"/>
      <c r="I170" s="29" t="s">
        <v>38</v>
      </c>
      <c r="J170" s="15">
        <f t="shared" si="8"/>
        <v>1</v>
      </c>
      <c r="K170" s="125" t="s">
        <v>60</v>
      </c>
      <c r="L170" s="125" t="s">
        <v>7</v>
      </c>
      <c r="M170" s="126"/>
      <c r="N170" s="123"/>
      <c r="O170" s="123"/>
      <c r="P170" s="127"/>
      <c r="Q170" s="123"/>
      <c r="R170" s="123"/>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44">
        <f t="shared" si="9"/>
        <v>6975</v>
      </c>
      <c r="BB170" s="128">
        <f t="shared" si="10"/>
        <v>6975</v>
      </c>
      <c r="BC170" s="46" t="str">
        <f t="shared" si="11"/>
        <v>INR  Six Thousand Nine Hundred &amp; Seventy Five  Only</v>
      </c>
      <c r="IE170" s="17"/>
      <c r="IF170" s="17"/>
      <c r="IG170" s="17"/>
      <c r="IH170" s="17"/>
      <c r="II170" s="17"/>
    </row>
    <row r="171" spans="1:243" s="16" customFormat="1" ht="42.75">
      <c r="A171" s="28">
        <v>61.02</v>
      </c>
      <c r="B171" s="86" t="s">
        <v>156</v>
      </c>
      <c r="C171" s="90" t="s">
        <v>412</v>
      </c>
      <c r="D171" s="81">
        <v>65</v>
      </c>
      <c r="E171" s="87" t="s">
        <v>264</v>
      </c>
      <c r="F171" s="81">
        <v>195.8</v>
      </c>
      <c r="G171" s="123"/>
      <c r="H171" s="124"/>
      <c r="I171" s="29" t="s">
        <v>38</v>
      </c>
      <c r="J171" s="15">
        <f t="shared" si="8"/>
        <v>1</v>
      </c>
      <c r="K171" s="125" t="s">
        <v>60</v>
      </c>
      <c r="L171" s="125" t="s">
        <v>7</v>
      </c>
      <c r="M171" s="126"/>
      <c r="N171" s="123"/>
      <c r="O171" s="123"/>
      <c r="P171" s="127"/>
      <c r="Q171" s="123"/>
      <c r="R171" s="123"/>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44">
        <f t="shared" si="9"/>
        <v>12727</v>
      </c>
      <c r="BB171" s="128">
        <f t="shared" si="10"/>
        <v>12727</v>
      </c>
      <c r="BC171" s="46" t="str">
        <f t="shared" si="11"/>
        <v>INR  Twelve Thousand Seven Hundred &amp; Twenty Seven  Only</v>
      </c>
      <c r="IE171" s="17"/>
      <c r="IF171" s="17"/>
      <c r="IG171" s="17"/>
      <c r="IH171" s="17"/>
      <c r="II171" s="17"/>
    </row>
    <row r="172" spans="1:243" s="16" customFormat="1" ht="42.75">
      <c r="A172" s="28">
        <v>62</v>
      </c>
      <c r="B172" s="99" t="s">
        <v>159</v>
      </c>
      <c r="C172" s="90" t="s">
        <v>413</v>
      </c>
      <c r="D172" s="100"/>
      <c r="E172" s="81"/>
      <c r="F172" s="81"/>
      <c r="G172" s="123"/>
      <c r="H172" s="124"/>
      <c r="I172" s="29" t="s">
        <v>38</v>
      </c>
      <c r="J172" s="15">
        <f t="shared" si="8"/>
        <v>1</v>
      </c>
      <c r="K172" s="125" t="s">
        <v>60</v>
      </c>
      <c r="L172" s="125" t="s">
        <v>7</v>
      </c>
      <c r="M172" s="124"/>
      <c r="N172" s="123"/>
      <c r="O172" s="123"/>
      <c r="P172" s="127"/>
      <c r="Q172" s="123"/>
      <c r="R172" s="123"/>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44"/>
      <c r="BB172" s="128"/>
      <c r="BC172" s="46"/>
      <c r="IE172" s="17"/>
      <c r="IF172" s="17"/>
      <c r="IG172" s="17"/>
      <c r="IH172" s="17"/>
      <c r="II172" s="17"/>
    </row>
    <row r="173" spans="1:243" s="16" customFormat="1" ht="42.75">
      <c r="A173" s="28">
        <v>62.01</v>
      </c>
      <c r="B173" s="72" t="s">
        <v>155</v>
      </c>
      <c r="C173" s="90" t="s">
        <v>414</v>
      </c>
      <c r="D173" s="81">
        <v>45</v>
      </c>
      <c r="E173" s="87" t="s">
        <v>264</v>
      </c>
      <c r="F173" s="81">
        <v>159.9</v>
      </c>
      <c r="G173" s="123"/>
      <c r="H173" s="124"/>
      <c r="I173" s="29" t="s">
        <v>38</v>
      </c>
      <c r="J173" s="15">
        <f t="shared" si="8"/>
        <v>1</v>
      </c>
      <c r="K173" s="125" t="s">
        <v>60</v>
      </c>
      <c r="L173" s="125" t="s">
        <v>7</v>
      </c>
      <c r="M173" s="126"/>
      <c r="N173" s="123"/>
      <c r="O173" s="123"/>
      <c r="P173" s="127"/>
      <c r="Q173" s="123"/>
      <c r="R173" s="123"/>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44">
        <f t="shared" si="9"/>
        <v>7195.5</v>
      </c>
      <c r="BB173" s="128">
        <f t="shared" si="10"/>
        <v>7195.5</v>
      </c>
      <c r="BC173" s="46" t="str">
        <f t="shared" si="11"/>
        <v>INR  Seven Thousand One Hundred &amp; Ninety Five  and Paise Fifty Only</v>
      </c>
      <c r="IE173" s="17"/>
      <c r="IF173" s="17"/>
      <c r="IG173" s="17"/>
      <c r="IH173" s="17"/>
      <c r="II173" s="17"/>
    </row>
    <row r="174" spans="1:243" s="16" customFormat="1" ht="42.75">
      <c r="A174" s="28">
        <v>62.02</v>
      </c>
      <c r="B174" s="86" t="s">
        <v>156</v>
      </c>
      <c r="C174" s="90" t="s">
        <v>415</v>
      </c>
      <c r="D174" s="81">
        <v>65</v>
      </c>
      <c r="E174" s="87" t="s">
        <v>264</v>
      </c>
      <c r="F174" s="81">
        <v>200.7</v>
      </c>
      <c r="G174" s="123"/>
      <c r="H174" s="124"/>
      <c r="I174" s="29" t="s">
        <v>38</v>
      </c>
      <c r="J174" s="15">
        <f t="shared" si="8"/>
        <v>1</v>
      </c>
      <c r="K174" s="125" t="s">
        <v>60</v>
      </c>
      <c r="L174" s="125" t="s">
        <v>7</v>
      </c>
      <c r="M174" s="126"/>
      <c r="N174" s="123"/>
      <c r="O174" s="123"/>
      <c r="P174" s="127"/>
      <c r="Q174" s="123"/>
      <c r="R174" s="123"/>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44">
        <f t="shared" si="9"/>
        <v>13045.5</v>
      </c>
      <c r="BB174" s="128">
        <f t="shared" si="10"/>
        <v>13045.5</v>
      </c>
      <c r="BC174" s="46" t="str">
        <f t="shared" si="11"/>
        <v>INR  Thirteen Thousand  &amp;Forty Five  and Paise Fifty Only</v>
      </c>
      <c r="IE174" s="17"/>
      <c r="IF174" s="17"/>
      <c r="IG174" s="17"/>
      <c r="IH174" s="17"/>
      <c r="II174" s="17"/>
    </row>
    <row r="175" spans="1:243" s="16" customFormat="1" ht="42.75">
      <c r="A175" s="28">
        <v>62.03</v>
      </c>
      <c r="B175" s="86" t="s">
        <v>160</v>
      </c>
      <c r="C175" s="90" t="s">
        <v>416</v>
      </c>
      <c r="D175" s="101">
        <v>36</v>
      </c>
      <c r="E175" s="87" t="s">
        <v>104</v>
      </c>
      <c r="F175" s="81">
        <v>255.6</v>
      </c>
      <c r="G175" s="123"/>
      <c r="H175" s="124"/>
      <c r="I175" s="29" t="s">
        <v>38</v>
      </c>
      <c r="J175" s="15">
        <f t="shared" si="8"/>
        <v>1</v>
      </c>
      <c r="K175" s="125" t="s">
        <v>60</v>
      </c>
      <c r="L175" s="125" t="s">
        <v>7</v>
      </c>
      <c r="M175" s="126"/>
      <c r="N175" s="123"/>
      <c r="O175" s="123"/>
      <c r="P175" s="127"/>
      <c r="Q175" s="123"/>
      <c r="R175" s="123"/>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44">
        <f t="shared" si="9"/>
        <v>9201.6</v>
      </c>
      <c r="BB175" s="128">
        <f t="shared" si="10"/>
        <v>9201.6</v>
      </c>
      <c r="BC175" s="46" t="str">
        <f t="shared" si="11"/>
        <v>INR  Nine Thousand Two Hundred &amp; One  and Paise Sixty Only</v>
      </c>
      <c r="IE175" s="17"/>
      <c r="IF175" s="17"/>
      <c r="IG175" s="17"/>
      <c r="IH175" s="17"/>
      <c r="II175" s="17"/>
    </row>
    <row r="176" spans="1:243" s="16" customFormat="1" ht="42.75">
      <c r="A176" s="28">
        <v>62.04</v>
      </c>
      <c r="B176" s="86" t="s">
        <v>161</v>
      </c>
      <c r="C176" s="90" t="s">
        <v>417</v>
      </c>
      <c r="D176" s="101">
        <v>50</v>
      </c>
      <c r="E176" s="87" t="s">
        <v>104</v>
      </c>
      <c r="F176" s="81">
        <v>352</v>
      </c>
      <c r="G176" s="123"/>
      <c r="H176" s="124"/>
      <c r="I176" s="29" t="s">
        <v>38</v>
      </c>
      <c r="J176" s="15">
        <f t="shared" si="8"/>
        <v>1</v>
      </c>
      <c r="K176" s="125" t="s">
        <v>60</v>
      </c>
      <c r="L176" s="125" t="s">
        <v>7</v>
      </c>
      <c r="M176" s="126"/>
      <c r="N176" s="123"/>
      <c r="O176" s="123"/>
      <c r="P176" s="127"/>
      <c r="Q176" s="123"/>
      <c r="R176" s="123"/>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44">
        <f t="shared" si="9"/>
        <v>17600</v>
      </c>
      <c r="BB176" s="128">
        <f t="shared" si="10"/>
        <v>17600</v>
      </c>
      <c r="BC176" s="46" t="str">
        <f t="shared" si="11"/>
        <v>INR  Seventeen Thousand Six Hundred    Only</v>
      </c>
      <c r="IE176" s="17"/>
      <c r="IF176" s="17"/>
      <c r="IG176" s="17"/>
      <c r="IH176" s="17"/>
      <c r="II176" s="17"/>
    </row>
    <row r="177" spans="1:243" s="16" customFormat="1" ht="42.75">
      <c r="A177" s="28">
        <v>62.05</v>
      </c>
      <c r="B177" s="86" t="s">
        <v>162</v>
      </c>
      <c r="C177" s="90" t="s">
        <v>418</v>
      </c>
      <c r="D177" s="101">
        <v>90</v>
      </c>
      <c r="E177" s="87" t="s">
        <v>104</v>
      </c>
      <c r="F177" s="81">
        <v>518.1</v>
      </c>
      <c r="G177" s="123"/>
      <c r="H177" s="124"/>
      <c r="I177" s="29" t="s">
        <v>38</v>
      </c>
      <c r="J177" s="15">
        <f t="shared" si="8"/>
        <v>1</v>
      </c>
      <c r="K177" s="125" t="s">
        <v>60</v>
      </c>
      <c r="L177" s="125" t="s">
        <v>7</v>
      </c>
      <c r="M177" s="126"/>
      <c r="N177" s="123"/>
      <c r="O177" s="123"/>
      <c r="P177" s="127"/>
      <c r="Q177" s="123"/>
      <c r="R177" s="123"/>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44">
        <f t="shared" si="9"/>
        <v>46629</v>
      </c>
      <c r="BB177" s="128">
        <f t="shared" si="10"/>
        <v>46629</v>
      </c>
      <c r="BC177" s="46" t="str">
        <f t="shared" si="11"/>
        <v>INR  Forty Six Thousand Six Hundred &amp; Twenty Nine  Only</v>
      </c>
      <c r="IE177" s="17"/>
      <c r="IF177" s="17"/>
      <c r="IG177" s="17"/>
      <c r="IH177" s="17"/>
      <c r="II177" s="17"/>
    </row>
    <row r="178" spans="1:243" s="16" customFormat="1" ht="99.75">
      <c r="A178" s="28">
        <v>63</v>
      </c>
      <c r="B178" s="102" t="s">
        <v>163</v>
      </c>
      <c r="C178" s="90" t="s">
        <v>419</v>
      </c>
      <c r="D178" s="103"/>
      <c r="E178" s="104"/>
      <c r="F178" s="76"/>
      <c r="G178" s="123"/>
      <c r="H178" s="124"/>
      <c r="I178" s="29" t="s">
        <v>38</v>
      </c>
      <c r="J178" s="15">
        <f t="shared" si="8"/>
        <v>1</v>
      </c>
      <c r="K178" s="125" t="s">
        <v>60</v>
      </c>
      <c r="L178" s="125" t="s">
        <v>7</v>
      </c>
      <c r="M178" s="124"/>
      <c r="N178" s="123"/>
      <c r="O178" s="123"/>
      <c r="P178" s="127"/>
      <c r="Q178" s="123"/>
      <c r="R178" s="123"/>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44"/>
      <c r="BB178" s="128"/>
      <c r="BC178" s="46"/>
      <c r="IE178" s="17"/>
      <c r="IF178" s="17"/>
      <c r="IG178" s="17"/>
      <c r="IH178" s="17"/>
      <c r="II178" s="17"/>
    </row>
    <row r="179" spans="1:243" s="16" customFormat="1" ht="42.75">
      <c r="A179" s="28">
        <v>63.01</v>
      </c>
      <c r="B179" s="105" t="s">
        <v>164</v>
      </c>
      <c r="C179" s="90" t="s">
        <v>420</v>
      </c>
      <c r="D179" s="106">
        <v>30</v>
      </c>
      <c r="E179" s="107" t="s">
        <v>150</v>
      </c>
      <c r="F179" s="106">
        <v>32.8</v>
      </c>
      <c r="G179" s="123"/>
      <c r="H179" s="124"/>
      <c r="I179" s="29" t="s">
        <v>38</v>
      </c>
      <c r="J179" s="15">
        <f t="shared" si="8"/>
        <v>1</v>
      </c>
      <c r="K179" s="125" t="s">
        <v>60</v>
      </c>
      <c r="L179" s="125" t="s">
        <v>7</v>
      </c>
      <c r="M179" s="126"/>
      <c r="N179" s="123"/>
      <c r="O179" s="123"/>
      <c r="P179" s="127"/>
      <c r="Q179" s="123"/>
      <c r="R179" s="123"/>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44">
        <f t="shared" si="9"/>
        <v>983.9999999999999</v>
      </c>
      <c r="BB179" s="128">
        <f t="shared" si="10"/>
        <v>983.9999999999999</v>
      </c>
      <c r="BC179" s="46" t="str">
        <f t="shared" si="11"/>
        <v>INR  Nine Hundred &amp; Eighty Three  and Paise One Hundred Only</v>
      </c>
      <c r="IE179" s="17"/>
      <c r="IF179" s="17"/>
      <c r="IG179" s="17"/>
      <c r="IH179" s="17"/>
      <c r="II179" s="17"/>
    </row>
    <row r="180" spans="1:243" s="16" customFormat="1" ht="42.75">
      <c r="A180" s="28">
        <v>63.02</v>
      </c>
      <c r="B180" s="105" t="s">
        <v>165</v>
      </c>
      <c r="C180" s="90" t="s">
        <v>421</v>
      </c>
      <c r="D180" s="106">
        <v>30</v>
      </c>
      <c r="E180" s="107" t="s">
        <v>150</v>
      </c>
      <c r="F180" s="106">
        <v>33.4</v>
      </c>
      <c r="G180" s="123"/>
      <c r="H180" s="124"/>
      <c r="I180" s="29" t="s">
        <v>38</v>
      </c>
      <c r="J180" s="15">
        <f t="shared" si="8"/>
        <v>1</v>
      </c>
      <c r="K180" s="125" t="s">
        <v>60</v>
      </c>
      <c r="L180" s="125" t="s">
        <v>7</v>
      </c>
      <c r="M180" s="126"/>
      <c r="N180" s="123"/>
      <c r="O180" s="123"/>
      <c r="P180" s="127"/>
      <c r="Q180" s="123"/>
      <c r="R180" s="123"/>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44">
        <f t="shared" si="9"/>
        <v>1002</v>
      </c>
      <c r="BB180" s="128">
        <f t="shared" si="10"/>
        <v>1002</v>
      </c>
      <c r="BC180" s="46" t="str">
        <f t="shared" si="11"/>
        <v>INR  One Thousand  &amp;Two  Only</v>
      </c>
      <c r="IE180" s="17"/>
      <c r="IF180" s="17"/>
      <c r="IG180" s="17"/>
      <c r="IH180" s="17"/>
      <c r="II180" s="17"/>
    </row>
    <row r="181" spans="1:243" s="16" customFormat="1" ht="42.75">
      <c r="A181" s="28">
        <v>63.03</v>
      </c>
      <c r="B181" s="105" t="s">
        <v>166</v>
      </c>
      <c r="C181" s="90" t="s">
        <v>422</v>
      </c>
      <c r="D181" s="106">
        <v>30</v>
      </c>
      <c r="E181" s="107" t="s">
        <v>150</v>
      </c>
      <c r="F181" s="106">
        <v>33.9</v>
      </c>
      <c r="G181" s="123"/>
      <c r="H181" s="124"/>
      <c r="I181" s="29" t="s">
        <v>38</v>
      </c>
      <c r="J181" s="15">
        <f t="shared" si="8"/>
        <v>1</v>
      </c>
      <c r="K181" s="125" t="s">
        <v>60</v>
      </c>
      <c r="L181" s="125" t="s">
        <v>7</v>
      </c>
      <c r="M181" s="126"/>
      <c r="N181" s="123"/>
      <c r="O181" s="123"/>
      <c r="P181" s="127"/>
      <c r="Q181" s="123"/>
      <c r="R181" s="123"/>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44">
        <f t="shared" si="9"/>
        <v>1017</v>
      </c>
      <c r="BB181" s="128">
        <f t="shared" si="10"/>
        <v>1017</v>
      </c>
      <c r="BC181" s="46" t="str">
        <f t="shared" si="11"/>
        <v>INR  One Thousand  &amp;Seventeen  Only</v>
      </c>
      <c r="IE181" s="17"/>
      <c r="IF181" s="17"/>
      <c r="IG181" s="17"/>
      <c r="IH181" s="17"/>
      <c r="II181" s="17"/>
    </row>
    <row r="182" spans="1:243" s="16" customFormat="1" ht="42.75">
      <c r="A182" s="28">
        <v>63.04</v>
      </c>
      <c r="B182" s="105" t="s">
        <v>167</v>
      </c>
      <c r="C182" s="90" t="s">
        <v>423</v>
      </c>
      <c r="D182" s="106">
        <v>30</v>
      </c>
      <c r="E182" s="107" t="s">
        <v>150</v>
      </c>
      <c r="F182" s="106">
        <v>34.5</v>
      </c>
      <c r="G182" s="123"/>
      <c r="H182" s="124"/>
      <c r="I182" s="29" t="s">
        <v>38</v>
      </c>
      <c r="J182" s="15">
        <f t="shared" si="8"/>
        <v>1</v>
      </c>
      <c r="K182" s="125" t="s">
        <v>60</v>
      </c>
      <c r="L182" s="125" t="s">
        <v>7</v>
      </c>
      <c r="M182" s="126"/>
      <c r="N182" s="123"/>
      <c r="O182" s="123"/>
      <c r="P182" s="127"/>
      <c r="Q182" s="123"/>
      <c r="R182" s="123"/>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44">
        <f t="shared" si="9"/>
        <v>1035</v>
      </c>
      <c r="BB182" s="128">
        <f t="shared" si="10"/>
        <v>1035</v>
      </c>
      <c r="BC182" s="46" t="str">
        <f t="shared" si="11"/>
        <v>INR  One Thousand  &amp;Thirty Five  Only</v>
      </c>
      <c r="IE182" s="17"/>
      <c r="IF182" s="17"/>
      <c r="IG182" s="17"/>
      <c r="IH182" s="17"/>
      <c r="II182" s="17"/>
    </row>
    <row r="183" spans="1:243" s="16" customFormat="1" ht="114">
      <c r="A183" s="28">
        <v>64</v>
      </c>
      <c r="B183" s="96" t="s">
        <v>168</v>
      </c>
      <c r="C183" s="90" t="s">
        <v>424</v>
      </c>
      <c r="D183" s="108"/>
      <c r="E183" s="98"/>
      <c r="F183" s="81"/>
      <c r="G183" s="123"/>
      <c r="H183" s="124"/>
      <c r="I183" s="29" t="s">
        <v>38</v>
      </c>
      <c r="J183" s="15">
        <f t="shared" si="8"/>
        <v>1</v>
      </c>
      <c r="K183" s="125" t="s">
        <v>60</v>
      </c>
      <c r="L183" s="125" t="s">
        <v>7</v>
      </c>
      <c r="M183" s="124"/>
      <c r="N183" s="123"/>
      <c r="O183" s="123"/>
      <c r="P183" s="127"/>
      <c r="Q183" s="123"/>
      <c r="R183" s="123"/>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44"/>
      <c r="BB183" s="128"/>
      <c r="BC183" s="46"/>
      <c r="IE183" s="17"/>
      <c r="IF183" s="17"/>
      <c r="IG183" s="17"/>
      <c r="IH183" s="17"/>
      <c r="II183" s="17"/>
    </row>
    <row r="184" spans="1:243" s="16" customFormat="1" ht="42.75">
      <c r="A184" s="28">
        <v>64.01</v>
      </c>
      <c r="B184" s="105" t="s">
        <v>169</v>
      </c>
      <c r="C184" s="90" t="s">
        <v>425</v>
      </c>
      <c r="D184" s="106">
        <v>6</v>
      </c>
      <c r="E184" s="107" t="s">
        <v>150</v>
      </c>
      <c r="F184" s="106">
        <v>99.3</v>
      </c>
      <c r="G184" s="123"/>
      <c r="H184" s="124"/>
      <c r="I184" s="29" t="s">
        <v>38</v>
      </c>
      <c r="J184" s="15">
        <f t="shared" si="8"/>
        <v>1</v>
      </c>
      <c r="K184" s="125" t="s">
        <v>60</v>
      </c>
      <c r="L184" s="125" t="s">
        <v>7</v>
      </c>
      <c r="M184" s="126"/>
      <c r="N184" s="123"/>
      <c r="O184" s="123"/>
      <c r="P184" s="127"/>
      <c r="Q184" s="123"/>
      <c r="R184" s="123"/>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44">
        <f t="shared" si="9"/>
        <v>595.8</v>
      </c>
      <c r="BB184" s="128">
        <f t="shared" si="10"/>
        <v>595.8</v>
      </c>
      <c r="BC184" s="46" t="str">
        <f t="shared" si="11"/>
        <v>INR  Five Hundred &amp; Ninety Five  and Paise Eighty Only</v>
      </c>
      <c r="IE184" s="17"/>
      <c r="IF184" s="17"/>
      <c r="IG184" s="17"/>
      <c r="IH184" s="17"/>
      <c r="II184" s="17"/>
    </row>
    <row r="185" spans="1:243" s="16" customFormat="1" ht="42.75">
      <c r="A185" s="28">
        <v>64.02</v>
      </c>
      <c r="B185" s="105" t="s">
        <v>170</v>
      </c>
      <c r="C185" s="90" t="s">
        <v>426</v>
      </c>
      <c r="D185" s="106">
        <v>6</v>
      </c>
      <c r="E185" s="107" t="s">
        <v>150</v>
      </c>
      <c r="F185" s="106">
        <v>99.7</v>
      </c>
      <c r="G185" s="123"/>
      <c r="H185" s="124"/>
      <c r="I185" s="29" t="s">
        <v>38</v>
      </c>
      <c r="J185" s="15">
        <f t="shared" si="8"/>
        <v>1</v>
      </c>
      <c r="K185" s="125" t="s">
        <v>60</v>
      </c>
      <c r="L185" s="125" t="s">
        <v>7</v>
      </c>
      <c r="M185" s="126"/>
      <c r="N185" s="123"/>
      <c r="O185" s="123"/>
      <c r="P185" s="127"/>
      <c r="Q185" s="123"/>
      <c r="R185" s="123"/>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44">
        <f t="shared" si="9"/>
        <v>598.2</v>
      </c>
      <c r="BB185" s="128">
        <f t="shared" si="10"/>
        <v>598.2</v>
      </c>
      <c r="BC185" s="46" t="str">
        <f t="shared" si="11"/>
        <v>INR  Five Hundred &amp; Ninety Eight  and Paise Twenty Only</v>
      </c>
      <c r="IE185" s="17"/>
      <c r="IF185" s="17"/>
      <c r="IG185" s="17"/>
      <c r="IH185" s="17"/>
      <c r="II185" s="17"/>
    </row>
    <row r="186" spans="1:243" s="16" customFormat="1" ht="42.75">
      <c r="A186" s="28">
        <v>64.03</v>
      </c>
      <c r="B186" s="105" t="s">
        <v>171</v>
      </c>
      <c r="C186" s="90" t="s">
        <v>427</v>
      </c>
      <c r="D186" s="106">
        <v>6</v>
      </c>
      <c r="E186" s="107" t="s">
        <v>150</v>
      </c>
      <c r="F186" s="106">
        <v>100.2</v>
      </c>
      <c r="G186" s="123"/>
      <c r="H186" s="124"/>
      <c r="I186" s="29" t="s">
        <v>38</v>
      </c>
      <c r="J186" s="15">
        <f t="shared" si="8"/>
        <v>1</v>
      </c>
      <c r="K186" s="125" t="s">
        <v>60</v>
      </c>
      <c r="L186" s="125" t="s">
        <v>7</v>
      </c>
      <c r="M186" s="126"/>
      <c r="N186" s="123"/>
      <c r="O186" s="123"/>
      <c r="P186" s="127"/>
      <c r="Q186" s="123"/>
      <c r="R186" s="123"/>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44">
        <f t="shared" si="9"/>
        <v>601.2</v>
      </c>
      <c r="BB186" s="128">
        <f t="shared" si="10"/>
        <v>601.2</v>
      </c>
      <c r="BC186" s="46" t="str">
        <f t="shared" si="11"/>
        <v>INR  Six Hundred &amp; One  and Paise Twenty Only</v>
      </c>
      <c r="IE186" s="17"/>
      <c r="IF186" s="17"/>
      <c r="IG186" s="17"/>
      <c r="IH186" s="17"/>
      <c r="II186" s="17"/>
    </row>
    <row r="187" spans="1:243" s="16" customFormat="1" ht="42.75">
      <c r="A187" s="28">
        <v>64.04</v>
      </c>
      <c r="B187" s="105" t="s">
        <v>172</v>
      </c>
      <c r="C187" s="90" t="s">
        <v>428</v>
      </c>
      <c r="D187" s="106">
        <v>6</v>
      </c>
      <c r="E187" s="107" t="s">
        <v>150</v>
      </c>
      <c r="F187" s="106">
        <v>100.8</v>
      </c>
      <c r="G187" s="123"/>
      <c r="H187" s="124"/>
      <c r="I187" s="29" t="s">
        <v>38</v>
      </c>
      <c r="J187" s="15">
        <f t="shared" si="8"/>
        <v>1</v>
      </c>
      <c r="K187" s="125" t="s">
        <v>60</v>
      </c>
      <c r="L187" s="125" t="s">
        <v>7</v>
      </c>
      <c r="M187" s="126"/>
      <c r="N187" s="123"/>
      <c r="O187" s="123"/>
      <c r="P187" s="127"/>
      <c r="Q187" s="123"/>
      <c r="R187" s="123"/>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44">
        <f t="shared" si="9"/>
        <v>604.8</v>
      </c>
      <c r="BB187" s="128">
        <f t="shared" si="10"/>
        <v>604.8</v>
      </c>
      <c r="BC187" s="46" t="str">
        <f t="shared" si="11"/>
        <v>INR  Six Hundred &amp; Four  and Paise Eighty Only</v>
      </c>
      <c r="IE187" s="17"/>
      <c r="IF187" s="17"/>
      <c r="IG187" s="17"/>
      <c r="IH187" s="17"/>
      <c r="II187" s="17"/>
    </row>
    <row r="188" spans="1:243" s="16" customFormat="1" ht="71.25">
      <c r="A188" s="28">
        <v>65</v>
      </c>
      <c r="B188" s="96" t="s">
        <v>173</v>
      </c>
      <c r="C188" s="90" t="s">
        <v>429</v>
      </c>
      <c r="D188" s="108"/>
      <c r="E188" s="98"/>
      <c r="F188" s="81"/>
      <c r="G188" s="123"/>
      <c r="H188" s="124"/>
      <c r="I188" s="29" t="s">
        <v>38</v>
      </c>
      <c r="J188" s="15">
        <f t="shared" si="8"/>
        <v>1</v>
      </c>
      <c r="K188" s="125" t="s">
        <v>60</v>
      </c>
      <c r="L188" s="125" t="s">
        <v>7</v>
      </c>
      <c r="M188" s="124"/>
      <c r="N188" s="123"/>
      <c r="O188" s="123"/>
      <c r="P188" s="127"/>
      <c r="Q188" s="123"/>
      <c r="R188" s="123"/>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44"/>
      <c r="BB188" s="128"/>
      <c r="BC188" s="46"/>
      <c r="IE188" s="17"/>
      <c r="IF188" s="17"/>
      <c r="IG188" s="17"/>
      <c r="IH188" s="17"/>
      <c r="II188" s="17"/>
    </row>
    <row r="189" spans="1:243" s="16" customFormat="1" ht="42.75">
      <c r="A189" s="28">
        <v>65.01</v>
      </c>
      <c r="B189" s="96" t="s">
        <v>154</v>
      </c>
      <c r="C189" s="90" t="s">
        <v>430</v>
      </c>
      <c r="D189" s="94">
        <v>110</v>
      </c>
      <c r="E189" s="95" t="s">
        <v>264</v>
      </c>
      <c r="F189" s="106">
        <v>133.4</v>
      </c>
      <c r="G189" s="123"/>
      <c r="H189" s="124"/>
      <c r="I189" s="29" t="s">
        <v>38</v>
      </c>
      <c r="J189" s="15">
        <f aca="true" t="shared" si="12" ref="J189:J239">IF(I189="Less(-)",-1,1)</f>
        <v>1</v>
      </c>
      <c r="K189" s="125" t="s">
        <v>60</v>
      </c>
      <c r="L189" s="125" t="s">
        <v>7</v>
      </c>
      <c r="M189" s="126"/>
      <c r="N189" s="123"/>
      <c r="O189" s="123"/>
      <c r="P189" s="127"/>
      <c r="Q189" s="123"/>
      <c r="R189" s="123"/>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44">
        <f aca="true" t="shared" si="13" ref="BA189:BA238">total_amount_ba($B$2,$D$2,D189,F189,J189,K189,M189)</f>
        <v>14674</v>
      </c>
      <c r="BB189" s="128">
        <f aca="true" t="shared" si="14" ref="BB189:BB238">BA189+SUM(N189:AZ189)</f>
        <v>14674</v>
      </c>
      <c r="BC189" s="46" t="str">
        <f aca="true" t="shared" si="15" ref="BC189:BC238">SpellNumber(L189,BB189)</f>
        <v>INR  Fourteen Thousand Six Hundred &amp; Seventy Four  Only</v>
      </c>
      <c r="IE189" s="17"/>
      <c r="IF189" s="17"/>
      <c r="IG189" s="17"/>
      <c r="IH189" s="17"/>
      <c r="II189" s="17"/>
    </row>
    <row r="190" spans="1:243" s="16" customFormat="1" ht="42.75">
      <c r="A190" s="28">
        <v>65.02</v>
      </c>
      <c r="B190" s="96" t="s">
        <v>157</v>
      </c>
      <c r="C190" s="90" t="s">
        <v>431</v>
      </c>
      <c r="D190" s="94">
        <v>110</v>
      </c>
      <c r="E190" s="95" t="s">
        <v>264</v>
      </c>
      <c r="F190" s="106">
        <v>136.5</v>
      </c>
      <c r="G190" s="123"/>
      <c r="H190" s="124"/>
      <c r="I190" s="29" t="s">
        <v>38</v>
      </c>
      <c r="J190" s="15">
        <f t="shared" si="12"/>
        <v>1</v>
      </c>
      <c r="K190" s="125" t="s">
        <v>60</v>
      </c>
      <c r="L190" s="125" t="s">
        <v>7</v>
      </c>
      <c r="M190" s="126"/>
      <c r="N190" s="123"/>
      <c r="O190" s="123"/>
      <c r="P190" s="127"/>
      <c r="Q190" s="123"/>
      <c r="R190" s="123"/>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44">
        <f t="shared" si="13"/>
        <v>15015</v>
      </c>
      <c r="BB190" s="128">
        <f t="shared" si="14"/>
        <v>15015</v>
      </c>
      <c r="BC190" s="46" t="str">
        <f t="shared" si="15"/>
        <v>INR  Fifteen Thousand  &amp;Fifteen  Only</v>
      </c>
      <c r="IE190" s="17"/>
      <c r="IF190" s="17"/>
      <c r="IG190" s="17"/>
      <c r="IH190" s="17"/>
      <c r="II190" s="17"/>
    </row>
    <row r="191" spans="1:243" s="16" customFormat="1" ht="42.75">
      <c r="A191" s="28">
        <v>65.03</v>
      </c>
      <c r="B191" s="96" t="s">
        <v>158</v>
      </c>
      <c r="C191" s="90" t="s">
        <v>432</v>
      </c>
      <c r="D191" s="94">
        <v>110</v>
      </c>
      <c r="E191" s="95" t="s">
        <v>264</v>
      </c>
      <c r="F191" s="106">
        <v>140</v>
      </c>
      <c r="G191" s="123"/>
      <c r="H191" s="124"/>
      <c r="I191" s="29" t="s">
        <v>38</v>
      </c>
      <c r="J191" s="15">
        <f t="shared" si="12"/>
        <v>1</v>
      </c>
      <c r="K191" s="125" t="s">
        <v>60</v>
      </c>
      <c r="L191" s="125" t="s">
        <v>7</v>
      </c>
      <c r="M191" s="126"/>
      <c r="N191" s="123"/>
      <c r="O191" s="123"/>
      <c r="P191" s="127"/>
      <c r="Q191" s="123"/>
      <c r="R191" s="123"/>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44">
        <f t="shared" si="13"/>
        <v>15400</v>
      </c>
      <c r="BB191" s="128">
        <f t="shared" si="14"/>
        <v>15400</v>
      </c>
      <c r="BC191" s="46" t="str">
        <f t="shared" si="15"/>
        <v>INR  Fifteen Thousand Four Hundred    Only</v>
      </c>
      <c r="IE191" s="17"/>
      <c r="IF191" s="17"/>
      <c r="IG191" s="17"/>
      <c r="IH191" s="17"/>
      <c r="II191" s="17"/>
    </row>
    <row r="192" spans="1:243" s="16" customFormat="1" ht="42.75">
      <c r="A192" s="28">
        <v>65.04</v>
      </c>
      <c r="B192" s="96" t="s">
        <v>159</v>
      </c>
      <c r="C192" s="90" t="s">
        <v>433</v>
      </c>
      <c r="D192" s="94">
        <v>110</v>
      </c>
      <c r="E192" s="95" t="s">
        <v>264</v>
      </c>
      <c r="F192" s="106">
        <v>143.9</v>
      </c>
      <c r="G192" s="123"/>
      <c r="H192" s="124"/>
      <c r="I192" s="29" t="s">
        <v>38</v>
      </c>
      <c r="J192" s="15">
        <f t="shared" si="12"/>
        <v>1</v>
      </c>
      <c r="K192" s="125" t="s">
        <v>60</v>
      </c>
      <c r="L192" s="125" t="s">
        <v>7</v>
      </c>
      <c r="M192" s="126"/>
      <c r="N192" s="123"/>
      <c r="O192" s="123"/>
      <c r="P192" s="127"/>
      <c r="Q192" s="123"/>
      <c r="R192" s="123"/>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44">
        <f t="shared" si="13"/>
        <v>15829</v>
      </c>
      <c r="BB192" s="128">
        <f t="shared" si="14"/>
        <v>15829</v>
      </c>
      <c r="BC192" s="46" t="str">
        <f t="shared" si="15"/>
        <v>INR  Fifteen Thousand Eight Hundred &amp; Twenty Nine  Only</v>
      </c>
      <c r="IE192" s="17"/>
      <c r="IF192" s="17"/>
      <c r="IG192" s="17"/>
      <c r="IH192" s="17"/>
      <c r="II192" s="17"/>
    </row>
    <row r="193" spans="1:243" s="16" customFormat="1" ht="85.5">
      <c r="A193" s="28">
        <v>66</v>
      </c>
      <c r="B193" s="96" t="s">
        <v>174</v>
      </c>
      <c r="C193" s="90" t="s">
        <v>434</v>
      </c>
      <c r="D193" s="108"/>
      <c r="E193" s="98"/>
      <c r="F193" s="81"/>
      <c r="G193" s="123"/>
      <c r="H193" s="124"/>
      <c r="I193" s="29" t="s">
        <v>38</v>
      </c>
      <c r="J193" s="15">
        <f t="shared" si="12"/>
        <v>1</v>
      </c>
      <c r="K193" s="125" t="s">
        <v>60</v>
      </c>
      <c r="L193" s="125" t="s">
        <v>7</v>
      </c>
      <c r="M193" s="124"/>
      <c r="N193" s="123"/>
      <c r="O193" s="123"/>
      <c r="P193" s="127"/>
      <c r="Q193" s="123"/>
      <c r="R193" s="123"/>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44"/>
      <c r="BB193" s="128"/>
      <c r="BC193" s="46"/>
      <c r="IE193" s="17"/>
      <c r="IF193" s="17"/>
      <c r="IG193" s="17"/>
      <c r="IH193" s="17"/>
      <c r="II193" s="17"/>
    </row>
    <row r="194" spans="1:243" s="16" customFormat="1" ht="42.75">
      <c r="A194" s="28">
        <v>66.01</v>
      </c>
      <c r="B194" s="85" t="s">
        <v>175</v>
      </c>
      <c r="C194" s="90" t="s">
        <v>435</v>
      </c>
      <c r="D194" s="81">
        <v>60</v>
      </c>
      <c r="E194" s="87" t="s">
        <v>150</v>
      </c>
      <c r="F194" s="81">
        <v>552</v>
      </c>
      <c r="G194" s="123"/>
      <c r="H194" s="124"/>
      <c r="I194" s="29" t="s">
        <v>38</v>
      </c>
      <c r="J194" s="15">
        <f t="shared" si="12"/>
        <v>1</v>
      </c>
      <c r="K194" s="125" t="s">
        <v>60</v>
      </c>
      <c r="L194" s="125" t="s">
        <v>7</v>
      </c>
      <c r="M194" s="126"/>
      <c r="N194" s="123"/>
      <c r="O194" s="123"/>
      <c r="P194" s="127"/>
      <c r="Q194" s="123"/>
      <c r="R194" s="123"/>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44">
        <f t="shared" si="13"/>
        <v>33120</v>
      </c>
      <c r="BB194" s="128">
        <f t="shared" si="14"/>
        <v>33120</v>
      </c>
      <c r="BC194" s="46" t="str">
        <f t="shared" si="15"/>
        <v>INR  Thirty Three Thousand One Hundred &amp; Twenty  Only</v>
      </c>
      <c r="IE194" s="17"/>
      <c r="IF194" s="17"/>
      <c r="IG194" s="17"/>
      <c r="IH194" s="17"/>
      <c r="II194" s="17"/>
    </row>
    <row r="195" spans="1:243" s="16" customFormat="1" ht="42.75">
      <c r="A195" s="28">
        <v>66.02</v>
      </c>
      <c r="B195" s="85" t="s">
        <v>176</v>
      </c>
      <c r="C195" s="90" t="s">
        <v>436</v>
      </c>
      <c r="D195" s="81">
        <v>45</v>
      </c>
      <c r="E195" s="87" t="s">
        <v>150</v>
      </c>
      <c r="F195" s="81">
        <v>613.7</v>
      </c>
      <c r="G195" s="123"/>
      <c r="H195" s="124"/>
      <c r="I195" s="29" t="s">
        <v>38</v>
      </c>
      <c r="J195" s="15">
        <f t="shared" si="12"/>
        <v>1</v>
      </c>
      <c r="K195" s="125" t="s">
        <v>60</v>
      </c>
      <c r="L195" s="125" t="s">
        <v>7</v>
      </c>
      <c r="M195" s="126"/>
      <c r="N195" s="123"/>
      <c r="O195" s="123"/>
      <c r="P195" s="127"/>
      <c r="Q195" s="123"/>
      <c r="R195" s="123"/>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44">
        <f t="shared" si="13"/>
        <v>27616.500000000004</v>
      </c>
      <c r="BB195" s="128">
        <f t="shared" si="14"/>
        <v>27616.500000000004</v>
      </c>
      <c r="BC195" s="46" t="str">
        <f t="shared" si="15"/>
        <v>INR  Twenty Seven Thousand Six Hundred &amp; Sixteen  and Paise Fifty Only</v>
      </c>
      <c r="IE195" s="17"/>
      <c r="IF195" s="17"/>
      <c r="IG195" s="17"/>
      <c r="IH195" s="17"/>
      <c r="II195" s="17"/>
    </row>
    <row r="196" spans="1:243" s="16" customFormat="1" ht="42.75">
      <c r="A196" s="28">
        <v>66.03</v>
      </c>
      <c r="B196" s="86" t="s">
        <v>177</v>
      </c>
      <c r="C196" s="90" t="s">
        <v>437</v>
      </c>
      <c r="D196" s="81">
        <v>186</v>
      </c>
      <c r="E196" s="87" t="s">
        <v>150</v>
      </c>
      <c r="F196" s="81">
        <v>561.5</v>
      </c>
      <c r="G196" s="123"/>
      <c r="H196" s="124"/>
      <c r="I196" s="29" t="s">
        <v>38</v>
      </c>
      <c r="J196" s="15">
        <f t="shared" si="12"/>
        <v>1</v>
      </c>
      <c r="K196" s="125" t="s">
        <v>60</v>
      </c>
      <c r="L196" s="125" t="s">
        <v>7</v>
      </c>
      <c r="M196" s="126"/>
      <c r="N196" s="123"/>
      <c r="O196" s="123"/>
      <c r="P196" s="127"/>
      <c r="Q196" s="123"/>
      <c r="R196" s="123"/>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44">
        <f t="shared" si="13"/>
        <v>104439</v>
      </c>
      <c r="BB196" s="128">
        <f t="shared" si="14"/>
        <v>104439</v>
      </c>
      <c r="BC196" s="46" t="str">
        <f t="shared" si="15"/>
        <v>INR  One Lakh Four Thousand Four Hundred &amp; Thirty Nine  Only</v>
      </c>
      <c r="IE196" s="17"/>
      <c r="IF196" s="17"/>
      <c r="IG196" s="17"/>
      <c r="IH196" s="17"/>
      <c r="II196" s="17"/>
    </row>
    <row r="197" spans="1:243" s="16" customFormat="1" ht="42.75">
      <c r="A197" s="28">
        <v>66.04</v>
      </c>
      <c r="B197" s="86" t="s">
        <v>178</v>
      </c>
      <c r="C197" s="90" t="s">
        <v>438</v>
      </c>
      <c r="D197" s="81">
        <v>66</v>
      </c>
      <c r="E197" s="87" t="s">
        <v>150</v>
      </c>
      <c r="F197" s="81">
        <v>735.1</v>
      </c>
      <c r="G197" s="123"/>
      <c r="H197" s="124"/>
      <c r="I197" s="29" t="s">
        <v>38</v>
      </c>
      <c r="J197" s="15">
        <f t="shared" si="12"/>
        <v>1</v>
      </c>
      <c r="K197" s="125" t="s">
        <v>60</v>
      </c>
      <c r="L197" s="125" t="s">
        <v>7</v>
      </c>
      <c r="M197" s="126"/>
      <c r="N197" s="123"/>
      <c r="O197" s="123"/>
      <c r="P197" s="127"/>
      <c r="Q197" s="123"/>
      <c r="R197" s="123"/>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44">
        <f t="shared" si="13"/>
        <v>48516.6</v>
      </c>
      <c r="BB197" s="128">
        <f t="shared" si="14"/>
        <v>48516.6</v>
      </c>
      <c r="BC197" s="46" t="str">
        <f t="shared" si="15"/>
        <v>INR  Forty Eight Thousand Five Hundred &amp; Sixteen  and Paise Sixty Only</v>
      </c>
      <c r="IE197" s="17"/>
      <c r="IF197" s="17"/>
      <c r="IG197" s="17"/>
      <c r="IH197" s="17"/>
      <c r="II197" s="17"/>
    </row>
    <row r="198" spans="1:243" s="16" customFormat="1" ht="42.75">
      <c r="A198" s="28">
        <v>66.05</v>
      </c>
      <c r="B198" s="89" t="s">
        <v>179</v>
      </c>
      <c r="C198" s="90" t="s">
        <v>439</v>
      </c>
      <c r="D198" s="81">
        <v>20</v>
      </c>
      <c r="E198" s="87" t="s">
        <v>150</v>
      </c>
      <c r="F198" s="81">
        <v>872.7</v>
      </c>
      <c r="G198" s="123"/>
      <c r="H198" s="124"/>
      <c r="I198" s="29" t="s">
        <v>38</v>
      </c>
      <c r="J198" s="15">
        <f t="shared" si="12"/>
        <v>1</v>
      </c>
      <c r="K198" s="125" t="s">
        <v>60</v>
      </c>
      <c r="L198" s="125" t="s">
        <v>7</v>
      </c>
      <c r="M198" s="126"/>
      <c r="N198" s="123"/>
      <c r="O198" s="123"/>
      <c r="P198" s="127"/>
      <c r="Q198" s="123"/>
      <c r="R198" s="123"/>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44">
        <f t="shared" si="13"/>
        <v>17454</v>
      </c>
      <c r="BB198" s="128">
        <f t="shared" si="14"/>
        <v>17454</v>
      </c>
      <c r="BC198" s="46" t="str">
        <f t="shared" si="15"/>
        <v>INR  Seventeen Thousand Four Hundred &amp; Fifty Four  Only</v>
      </c>
      <c r="IE198" s="17"/>
      <c r="IF198" s="17"/>
      <c r="IG198" s="17"/>
      <c r="IH198" s="17"/>
      <c r="II198" s="17"/>
    </row>
    <row r="199" spans="1:243" s="16" customFormat="1" ht="42.75">
      <c r="A199" s="28">
        <v>66.06</v>
      </c>
      <c r="B199" s="89" t="s">
        <v>180</v>
      </c>
      <c r="C199" s="90" t="s">
        <v>440</v>
      </c>
      <c r="D199" s="81">
        <v>12</v>
      </c>
      <c r="E199" s="87" t="s">
        <v>150</v>
      </c>
      <c r="F199" s="81">
        <v>1269.7</v>
      </c>
      <c r="G199" s="123"/>
      <c r="H199" s="124"/>
      <c r="I199" s="29" t="s">
        <v>38</v>
      </c>
      <c r="J199" s="15">
        <f t="shared" si="12"/>
        <v>1</v>
      </c>
      <c r="K199" s="125" t="s">
        <v>60</v>
      </c>
      <c r="L199" s="125" t="s">
        <v>7</v>
      </c>
      <c r="M199" s="126"/>
      <c r="N199" s="123"/>
      <c r="O199" s="123"/>
      <c r="P199" s="127"/>
      <c r="Q199" s="123"/>
      <c r="R199" s="123"/>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44">
        <f t="shared" si="13"/>
        <v>15236.400000000001</v>
      </c>
      <c r="BB199" s="128">
        <f t="shared" si="14"/>
        <v>15236.400000000001</v>
      </c>
      <c r="BC199" s="46" t="str">
        <f t="shared" si="15"/>
        <v>INR  Fifteen Thousand Two Hundred &amp; Thirty Six  and Paise Forty Only</v>
      </c>
      <c r="IE199" s="17"/>
      <c r="IF199" s="17"/>
      <c r="IG199" s="17"/>
      <c r="IH199" s="17"/>
      <c r="II199" s="17"/>
    </row>
    <row r="200" spans="1:243" s="16" customFormat="1" ht="42.75">
      <c r="A200" s="28">
        <v>66.07</v>
      </c>
      <c r="B200" s="89" t="s">
        <v>181</v>
      </c>
      <c r="C200" s="90" t="s">
        <v>441</v>
      </c>
      <c r="D200" s="81">
        <v>4</v>
      </c>
      <c r="E200" s="87" t="s">
        <v>150</v>
      </c>
      <c r="F200" s="81">
        <v>1619.6</v>
      </c>
      <c r="G200" s="123"/>
      <c r="H200" s="124"/>
      <c r="I200" s="29" t="s">
        <v>38</v>
      </c>
      <c r="J200" s="15">
        <f t="shared" si="12"/>
        <v>1</v>
      </c>
      <c r="K200" s="125" t="s">
        <v>60</v>
      </c>
      <c r="L200" s="125" t="s">
        <v>7</v>
      </c>
      <c r="M200" s="126"/>
      <c r="N200" s="123"/>
      <c r="O200" s="123"/>
      <c r="P200" s="127"/>
      <c r="Q200" s="123"/>
      <c r="R200" s="123"/>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44">
        <f t="shared" si="13"/>
        <v>6478.4</v>
      </c>
      <c r="BB200" s="128">
        <f t="shared" si="14"/>
        <v>6478.4</v>
      </c>
      <c r="BC200" s="46" t="str">
        <f t="shared" si="15"/>
        <v>INR  Six Thousand Four Hundred &amp; Seventy Eight  and Paise Forty Only</v>
      </c>
      <c r="IE200" s="17"/>
      <c r="IF200" s="17"/>
      <c r="IG200" s="17"/>
      <c r="IH200" s="17"/>
      <c r="II200" s="17"/>
    </row>
    <row r="201" spans="1:243" s="16" customFormat="1" ht="42.75">
      <c r="A201" s="28">
        <v>66.08</v>
      </c>
      <c r="B201" s="86" t="s">
        <v>182</v>
      </c>
      <c r="C201" s="90" t="s">
        <v>442</v>
      </c>
      <c r="D201" s="81">
        <v>357</v>
      </c>
      <c r="E201" s="87" t="s">
        <v>150</v>
      </c>
      <c r="F201" s="81">
        <v>46.5</v>
      </c>
      <c r="G201" s="123"/>
      <c r="H201" s="124"/>
      <c r="I201" s="29" t="s">
        <v>38</v>
      </c>
      <c r="J201" s="15">
        <f t="shared" si="12"/>
        <v>1</v>
      </c>
      <c r="K201" s="125" t="s">
        <v>60</v>
      </c>
      <c r="L201" s="125" t="s">
        <v>7</v>
      </c>
      <c r="M201" s="126"/>
      <c r="N201" s="123"/>
      <c r="O201" s="123"/>
      <c r="P201" s="127"/>
      <c r="Q201" s="123"/>
      <c r="R201" s="123"/>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44">
        <f t="shared" si="13"/>
        <v>16600.5</v>
      </c>
      <c r="BB201" s="128">
        <f t="shared" si="14"/>
        <v>16600.5</v>
      </c>
      <c r="BC201" s="46" t="str">
        <f t="shared" si="15"/>
        <v>INR  Sixteen Thousand Six Hundred    and Paise Fifty Only</v>
      </c>
      <c r="IE201" s="17"/>
      <c r="IF201" s="17"/>
      <c r="IG201" s="17"/>
      <c r="IH201" s="17"/>
      <c r="II201" s="17"/>
    </row>
    <row r="202" spans="1:243" s="16" customFormat="1" ht="42.75">
      <c r="A202" s="28">
        <v>66.09</v>
      </c>
      <c r="B202" s="86" t="s">
        <v>183</v>
      </c>
      <c r="C202" s="90" t="s">
        <v>443</v>
      </c>
      <c r="D202" s="81">
        <v>357</v>
      </c>
      <c r="E202" s="87" t="s">
        <v>150</v>
      </c>
      <c r="F202" s="81">
        <v>92.9</v>
      </c>
      <c r="G202" s="123"/>
      <c r="H202" s="124"/>
      <c r="I202" s="29" t="s">
        <v>38</v>
      </c>
      <c r="J202" s="15">
        <f t="shared" si="12"/>
        <v>1</v>
      </c>
      <c r="K202" s="125" t="s">
        <v>60</v>
      </c>
      <c r="L202" s="125" t="s">
        <v>7</v>
      </c>
      <c r="M202" s="126"/>
      <c r="N202" s="123"/>
      <c r="O202" s="123"/>
      <c r="P202" s="127"/>
      <c r="Q202" s="123"/>
      <c r="R202" s="123"/>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44">
        <f t="shared" si="13"/>
        <v>33165.3</v>
      </c>
      <c r="BB202" s="128">
        <f t="shared" si="14"/>
        <v>33165.3</v>
      </c>
      <c r="BC202" s="46" t="str">
        <f t="shared" si="15"/>
        <v>INR  Thirty Three Thousand One Hundred &amp; Sixty Five  and Paise Thirty Only</v>
      </c>
      <c r="IE202" s="17"/>
      <c r="IF202" s="17"/>
      <c r="IG202" s="17"/>
      <c r="IH202" s="17"/>
      <c r="II202" s="17"/>
    </row>
    <row r="203" spans="1:243" s="16" customFormat="1" ht="42.75">
      <c r="A203" s="43">
        <v>66.1</v>
      </c>
      <c r="B203" s="93" t="s">
        <v>184</v>
      </c>
      <c r="C203" s="90" t="s">
        <v>444</v>
      </c>
      <c r="D203" s="94">
        <v>110</v>
      </c>
      <c r="E203" s="95" t="s">
        <v>150</v>
      </c>
      <c r="F203" s="94">
        <v>83.8</v>
      </c>
      <c r="G203" s="123"/>
      <c r="H203" s="124"/>
      <c r="I203" s="29" t="s">
        <v>38</v>
      </c>
      <c r="J203" s="15">
        <f t="shared" si="12"/>
        <v>1</v>
      </c>
      <c r="K203" s="125" t="s">
        <v>60</v>
      </c>
      <c r="L203" s="125" t="s">
        <v>7</v>
      </c>
      <c r="M203" s="126"/>
      <c r="N203" s="123"/>
      <c r="O203" s="123"/>
      <c r="P203" s="127"/>
      <c r="Q203" s="123"/>
      <c r="R203" s="123"/>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44">
        <f t="shared" si="13"/>
        <v>9218</v>
      </c>
      <c r="BB203" s="128">
        <f t="shared" si="14"/>
        <v>9218</v>
      </c>
      <c r="BC203" s="46" t="str">
        <f t="shared" si="15"/>
        <v>INR  Nine Thousand Two Hundred &amp; Eighteen  Only</v>
      </c>
      <c r="IE203" s="17"/>
      <c r="IF203" s="17"/>
      <c r="IG203" s="17"/>
      <c r="IH203" s="17"/>
      <c r="II203" s="17"/>
    </row>
    <row r="204" spans="1:243" s="16" customFormat="1" ht="42.75">
      <c r="A204" s="28">
        <v>66.1099999999999</v>
      </c>
      <c r="B204" s="89" t="s">
        <v>185</v>
      </c>
      <c r="C204" s="90" t="s">
        <v>445</v>
      </c>
      <c r="D204" s="81">
        <v>42</v>
      </c>
      <c r="E204" s="87" t="s">
        <v>150</v>
      </c>
      <c r="F204" s="81">
        <v>576.9</v>
      </c>
      <c r="G204" s="123"/>
      <c r="H204" s="124"/>
      <c r="I204" s="29" t="s">
        <v>38</v>
      </c>
      <c r="J204" s="15">
        <f t="shared" si="12"/>
        <v>1</v>
      </c>
      <c r="K204" s="125" t="s">
        <v>60</v>
      </c>
      <c r="L204" s="125" t="s">
        <v>7</v>
      </c>
      <c r="M204" s="126"/>
      <c r="N204" s="123"/>
      <c r="O204" s="123"/>
      <c r="P204" s="127"/>
      <c r="Q204" s="123"/>
      <c r="R204" s="123"/>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44">
        <f t="shared" si="13"/>
        <v>24229.8</v>
      </c>
      <c r="BB204" s="128">
        <f t="shared" si="14"/>
        <v>24229.8</v>
      </c>
      <c r="BC204" s="46" t="str">
        <f t="shared" si="15"/>
        <v>INR  Twenty Four Thousand Two Hundred &amp; Twenty Nine  and Paise Eighty Only</v>
      </c>
      <c r="IE204" s="17"/>
      <c r="IF204" s="17"/>
      <c r="IG204" s="17"/>
      <c r="IH204" s="17"/>
      <c r="II204" s="17"/>
    </row>
    <row r="205" spans="1:243" s="16" customFormat="1" ht="42.75">
      <c r="A205" s="28">
        <v>66.1199999999999</v>
      </c>
      <c r="B205" s="89" t="s">
        <v>186</v>
      </c>
      <c r="C205" s="90" t="s">
        <v>446</v>
      </c>
      <c r="D205" s="81">
        <v>34</v>
      </c>
      <c r="E205" s="87" t="s">
        <v>150</v>
      </c>
      <c r="F205" s="81">
        <v>551.6</v>
      </c>
      <c r="G205" s="123"/>
      <c r="H205" s="124"/>
      <c r="I205" s="29" t="s">
        <v>38</v>
      </c>
      <c r="J205" s="15">
        <f t="shared" si="12"/>
        <v>1</v>
      </c>
      <c r="K205" s="125" t="s">
        <v>60</v>
      </c>
      <c r="L205" s="125" t="s">
        <v>7</v>
      </c>
      <c r="M205" s="126"/>
      <c r="N205" s="123"/>
      <c r="O205" s="123"/>
      <c r="P205" s="127"/>
      <c r="Q205" s="123"/>
      <c r="R205" s="123"/>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44">
        <f t="shared" si="13"/>
        <v>18754.4</v>
      </c>
      <c r="BB205" s="128">
        <f t="shared" si="14"/>
        <v>18754.4</v>
      </c>
      <c r="BC205" s="46" t="str">
        <f t="shared" si="15"/>
        <v>INR  Eighteen Thousand Seven Hundred &amp; Fifty Four  and Paise Forty Only</v>
      </c>
      <c r="IE205" s="17"/>
      <c r="IF205" s="17"/>
      <c r="IG205" s="17"/>
      <c r="IH205" s="17"/>
      <c r="II205" s="17"/>
    </row>
    <row r="206" spans="1:243" s="16" customFormat="1" ht="42.75">
      <c r="A206" s="28">
        <v>66.1299999999999</v>
      </c>
      <c r="B206" s="89" t="s">
        <v>187</v>
      </c>
      <c r="C206" s="90" t="s">
        <v>447</v>
      </c>
      <c r="D206" s="81">
        <v>60</v>
      </c>
      <c r="E206" s="87" t="s">
        <v>150</v>
      </c>
      <c r="F206" s="81">
        <v>1192.8</v>
      </c>
      <c r="G206" s="123"/>
      <c r="H206" s="124"/>
      <c r="I206" s="29" t="s">
        <v>38</v>
      </c>
      <c r="J206" s="15">
        <f t="shared" si="12"/>
        <v>1</v>
      </c>
      <c r="K206" s="125" t="s">
        <v>60</v>
      </c>
      <c r="L206" s="125" t="s">
        <v>7</v>
      </c>
      <c r="M206" s="126"/>
      <c r="N206" s="123"/>
      <c r="O206" s="123"/>
      <c r="P206" s="127"/>
      <c r="Q206" s="123"/>
      <c r="R206" s="123"/>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44">
        <f t="shared" si="13"/>
        <v>71568</v>
      </c>
      <c r="BB206" s="128">
        <f t="shared" si="14"/>
        <v>71568</v>
      </c>
      <c r="BC206" s="46" t="str">
        <f t="shared" si="15"/>
        <v>INR  Seventy One Thousand Five Hundred &amp; Sixty Eight  Only</v>
      </c>
      <c r="IE206" s="17"/>
      <c r="IF206" s="17"/>
      <c r="IG206" s="17"/>
      <c r="IH206" s="17"/>
      <c r="II206" s="17"/>
    </row>
    <row r="207" spans="1:243" s="16" customFormat="1" ht="42.75">
      <c r="A207" s="28">
        <v>66.1399999999999</v>
      </c>
      <c r="B207" s="85" t="s">
        <v>188</v>
      </c>
      <c r="C207" s="90" t="s">
        <v>448</v>
      </c>
      <c r="D207" s="81">
        <v>60</v>
      </c>
      <c r="E207" s="87" t="s">
        <v>150</v>
      </c>
      <c r="F207" s="81">
        <v>1179.5</v>
      </c>
      <c r="G207" s="123"/>
      <c r="H207" s="124"/>
      <c r="I207" s="29" t="s">
        <v>38</v>
      </c>
      <c r="J207" s="15">
        <f t="shared" si="12"/>
        <v>1</v>
      </c>
      <c r="K207" s="125" t="s">
        <v>60</v>
      </c>
      <c r="L207" s="125" t="s">
        <v>7</v>
      </c>
      <c r="M207" s="126"/>
      <c r="N207" s="123"/>
      <c r="O207" s="123"/>
      <c r="P207" s="127"/>
      <c r="Q207" s="123"/>
      <c r="R207" s="123"/>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44">
        <f t="shared" si="13"/>
        <v>70770</v>
      </c>
      <c r="BB207" s="128">
        <f t="shared" si="14"/>
        <v>70770</v>
      </c>
      <c r="BC207" s="46" t="str">
        <f t="shared" si="15"/>
        <v>INR  Seventy Thousand Seven Hundred &amp; Seventy  Only</v>
      </c>
      <c r="IE207" s="17"/>
      <c r="IF207" s="17"/>
      <c r="IG207" s="17"/>
      <c r="IH207" s="17"/>
      <c r="II207" s="17"/>
    </row>
    <row r="208" spans="1:243" s="16" customFormat="1" ht="213.75">
      <c r="A208" s="28">
        <v>67</v>
      </c>
      <c r="B208" s="96" t="s">
        <v>189</v>
      </c>
      <c r="C208" s="90" t="s">
        <v>449</v>
      </c>
      <c r="D208" s="108"/>
      <c r="E208" s="98"/>
      <c r="F208" s="81"/>
      <c r="G208" s="123"/>
      <c r="H208" s="124"/>
      <c r="I208" s="29" t="s">
        <v>38</v>
      </c>
      <c r="J208" s="15">
        <f t="shared" si="12"/>
        <v>1</v>
      </c>
      <c r="K208" s="125" t="s">
        <v>60</v>
      </c>
      <c r="L208" s="125" t="s">
        <v>7</v>
      </c>
      <c r="M208" s="124"/>
      <c r="N208" s="123"/>
      <c r="O208" s="123"/>
      <c r="P208" s="127"/>
      <c r="Q208" s="123"/>
      <c r="R208" s="123"/>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44"/>
      <c r="BB208" s="128"/>
      <c r="BC208" s="46"/>
      <c r="IE208" s="17"/>
      <c r="IF208" s="17"/>
      <c r="IG208" s="17"/>
      <c r="IH208" s="17"/>
      <c r="II208" s="17"/>
    </row>
    <row r="209" spans="1:243" s="16" customFormat="1" ht="42.75">
      <c r="A209" s="28">
        <v>67.01</v>
      </c>
      <c r="B209" s="96" t="s">
        <v>190</v>
      </c>
      <c r="C209" s="90" t="s">
        <v>450</v>
      </c>
      <c r="D209" s="94">
        <v>60</v>
      </c>
      <c r="E209" s="95" t="s">
        <v>150</v>
      </c>
      <c r="F209" s="94">
        <v>1460.9</v>
      </c>
      <c r="G209" s="123"/>
      <c r="H209" s="124"/>
      <c r="I209" s="29" t="s">
        <v>38</v>
      </c>
      <c r="J209" s="15">
        <f t="shared" si="12"/>
        <v>1</v>
      </c>
      <c r="K209" s="125" t="s">
        <v>60</v>
      </c>
      <c r="L209" s="125" t="s">
        <v>7</v>
      </c>
      <c r="M209" s="126"/>
      <c r="N209" s="123"/>
      <c r="O209" s="123"/>
      <c r="P209" s="127"/>
      <c r="Q209" s="123"/>
      <c r="R209" s="123"/>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44">
        <f t="shared" si="13"/>
        <v>87654</v>
      </c>
      <c r="BB209" s="128">
        <f t="shared" si="14"/>
        <v>87654</v>
      </c>
      <c r="BC209" s="46" t="str">
        <f t="shared" si="15"/>
        <v>INR  Eighty Seven Thousand Six Hundred &amp; Fifty Four  Only</v>
      </c>
      <c r="IE209" s="17"/>
      <c r="IF209" s="17"/>
      <c r="IG209" s="17"/>
      <c r="IH209" s="17"/>
      <c r="II209" s="17"/>
    </row>
    <row r="210" spans="1:243" s="16" customFormat="1" ht="313.5">
      <c r="A210" s="28">
        <v>68</v>
      </c>
      <c r="B210" s="89" t="s">
        <v>191</v>
      </c>
      <c r="C210" s="90" t="s">
        <v>451</v>
      </c>
      <c r="D210" s="73"/>
      <c r="E210" s="87"/>
      <c r="F210" s="81"/>
      <c r="G210" s="123"/>
      <c r="H210" s="124"/>
      <c r="I210" s="29" t="s">
        <v>38</v>
      </c>
      <c r="J210" s="15">
        <f t="shared" si="12"/>
        <v>1</v>
      </c>
      <c r="K210" s="125" t="s">
        <v>60</v>
      </c>
      <c r="L210" s="125" t="s">
        <v>7</v>
      </c>
      <c r="M210" s="124"/>
      <c r="N210" s="123"/>
      <c r="O210" s="123"/>
      <c r="P210" s="127"/>
      <c r="Q210" s="123"/>
      <c r="R210" s="123"/>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44"/>
      <c r="BB210" s="128"/>
      <c r="BC210" s="46"/>
      <c r="IE210" s="17"/>
      <c r="IF210" s="17"/>
      <c r="IG210" s="17"/>
      <c r="IH210" s="17"/>
      <c r="II210" s="17"/>
    </row>
    <row r="211" spans="1:243" s="16" customFormat="1" ht="42.75">
      <c r="A211" s="28">
        <v>68.01</v>
      </c>
      <c r="B211" s="109" t="s">
        <v>539</v>
      </c>
      <c r="C211" s="90" t="s">
        <v>452</v>
      </c>
      <c r="D211" s="81">
        <v>8</v>
      </c>
      <c r="E211" s="87" t="s">
        <v>150</v>
      </c>
      <c r="F211" s="76">
        <v>31368.9</v>
      </c>
      <c r="G211" s="123"/>
      <c r="H211" s="124"/>
      <c r="I211" s="29" t="s">
        <v>38</v>
      </c>
      <c r="J211" s="15">
        <f t="shared" si="12"/>
        <v>1</v>
      </c>
      <c r="K211" s="125" t="s">
        <v>60</v>
      </c>
      <c r="L211" s="125" t="s">
        <v>7</v>
      </c>
      <c r="M211" s="126"/>
      <c r="N211" s="123"/>
      <c r="O211" s="123"/>
      <c r="P211" s="127"/>
      <c r="Q211" s="123"/>
      <c r="R211" s="123"/>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44">
        <f t="shared" si="13"/>
        <v>250951.2</v>
      </c>
      <c r="BB211" s="128">
        <f t="shared" si="14"/>
        <v>250951.2</v>
      </c>
      <c r="BC211" s="46" t="str">
        <f t="shared" si="15"/>
        <v>INR  Two Lakh Fifty Thousand Nine Hundred &amp; Fifty One  and Paise Twenty Only</v>
      </c>
      <c r="IE211" s="17"/>
      <c r="IF211" s="17"/>
      <c r="IG211" s="17"/>
      <c r="IH211" s="17"/>
      <c r="II211" s="17"/>
    </row>
    <row r="212" spans="1:243" s="16" customFormat="1" ht="171">
      <c r="A212" s="28">
        <v>69</v>
      </c>
      <c r="B212" s="96" t="s">
        <v>192</v>
      </c>
      <c r="C212" s="90" t="s">
        <v>453</v>
      </c>
      <c r="D212" s="108"/>
      <c r="E212" s="98"/>
      <c r="F212" s="81"/>
      <c r="G212" s="123"/>
      <c r="H212" s="124"/>
      <c r="I212" s="29" t="s">
        <v>38</v>
      </c>
      <c r="J212" s="15">
        <f t="shared" si="12"/>
        <v>1</v>
      </c>
      <c r="K212" s="125" t="s">
        <v>60</v>
      </c>
      <c r="L212" s="125" t="s">
        <v>7</v>
      </c>
      <c r="M212" s="124"/>
      <c r="N212" s="123"/>
      <c r="O212" s="123"/>
      <c r="P212" s="127"/>
      <c r="Q212" s="123"/>
      <c r="R212" s="123"/>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44"/>
      <c r="BB212" s="128"/>
      <c r="BC212" s="46"/>
      <c r="IE212" s="17"/>
      <c r="IF212" s="17"/>
      <c r="IG212" s="17"/>
      <c r="IH212" s="17"/>
      <c r="II212" s="17"/>
    </row>
    <row r="213" spans="1:243" s="16" customFormat="1" ht="42.75">
      <c r="A213" s="28">
        <v>69.01</v>
      </c>
      <c r="B213" s="96" t="s">
        <v>193</v>
      </c>
      <c r="C213" s="90" t="s">
        <v>454</v>
      </c>
      <c r="D213" s="94">
        <v>336</v>
      </c>
      <c r="E213" s="95" t="s">
        <v>264</v>
      </c>
      <c r="F213" s="94">
        <v>330.9</v>
      </c>
      <c r="G213" s="123"/>
      <c r="H213" s="124"/>
      <c r="I213" s="29" t="s">
        <v>38</v>
      </c>
      <c r="J213" s="15">
        <f t="shared" si="12"/>
        <v>1</v>
      </c>
      <c r="K213" s="125" t="s">
        <v>60</v>
      </c>
      <c r="L213" s="125" t="s">
        <v>7</v>
      </c>
      <c r="M213" s="126"/>
      <c r="N213" s="123"/>
      <c r="O213" s="123"/>
      <c r="P213" s="127"/>
      <c r="Q213" s="123"/>
      <c r="R213" s="123"/>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44">
        <f t="shared" si="13"/>
        <v>111182.4</v>
      </c>
      <c r="BB213" s="128">
        <f t="shared" si="14"/>
        <v>111182.4</v>
      </c>
      <c r="BC213" s="46" t="str">
        <f t="shared" si="15"/>
        <v>INR  One Lakh Eleven Thousand One Hundred &amp; Eighty Two  and Paise Forty Only</v>
      </c>
      <c r="IE213" s="17"/>
      <c r="IF213" s="17"/>
      <c r="IG213" s="17"/>
      <c r="IH213" s="17"/>
      <c r="II213" s="17"/>
    </row>
    <row r="214" spans="1:243" s="16" customFormat="1" ht="42.75">
      <c r="A214" s="28">
        <v>69.02</v>
      </c>
      <c r="B214" s="93" t="s">
        <v>194</v>
      </c>
      <c r="C214" s="90" t="s">
        <v>455</v>
      </c>
      <c r="D214" s="94">
        <v>84</v>
      </c>
      <c r="E214" s="95" t="s">
        <v>150</v>
      </c>
      <c r="F214" s="94">
        <v>167</v>
      </c>
      <c r="G214" s="123"/>
      <c r="H214" s="124"/>
      <c r="I214" s="29" t="s">
        <v>38</v>
      </c>
      <c r="J214" s="15">
        <f t="shared" si="12"/>
        <v>1</v>
      </c>
      <c r="K214" s="125" t="s">
        <v>60</v>
      </c>
      <c r="L214" s="125" t="s">
        <v>7</v>
      </c>
      <c r="M214" s="126"/>
      <c r="N214" s="123"/>
      <c r="O214" s="123"/>
      <c r="P214" s="127"/>
      <c r="Q214" s="123"/>
      <c r="R214" s="123"/>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44">
        <f t="shared" si="13"/>
        <v>14028</v>
      </c>
      <c r="BB214" s="128">
        <f t="shared" si="14"/>
        <v>14028</v>
      </c>
      <c r="BC214" s="46" t="str">
        <f t="shared" si="15"/>
        <v>INR  Fourteen Thousand  &amp;Twenty Eight  Only</v>
      </c>
      <c r="IE214" s="17"/>
      <c r="IF214" s="17"/>
      <c r="IG214" s="17"/>
      <c r="IH214" s="17"/>
      <c r="II214" s="17"/>
    </row>
    <row r="215" spans="1:243" s="16" customFormat="1" ht="42.75">
      <c r="A215" s="28">
        <v>69.03</v>
      </c>
      <c r="B215" s="93" t="s">
        <v>195</v>
      </c>
      <c r="C215" s="90" t="s">
        <v>456</v>
      </c>
      <c r="D215" s="94">
        <v>32</v>
      </c>
      <c r="E215" s="95" t="s">
        <v>150</v>
      </c>
      <c r="F215" s="94">
        <v>160.3</v>
      </c>
      <c r="G215" s="123"/>
      <c r="H215" s="124"/>
      <c r="I215" s="29" t="s">
        <v>38</v>
      </c>
      <c r="J215" s="15">
        <f t="shared" si="12"/>
        <v>1</v>
      </c>
      <c r="K215" s="125" t="s">
        <v>60</v>
      </c>
      <c r="L215" s="125" t="s">
        <v>7</v>
      </c>
      <c r="M215" s="126"/>
      <c r="N215" s="123"/>
      <c r="O215" s="123"/>
      <c r="P215" s="127"/>
      <c r="Q215" s="123"/>
      <c r="R215" s="123"/>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44">
        <f t="shared" si="13"/>
        <v>5129.6</v>
      </c>
      <c r="BB215" s="128">
        <f t="shared" si="14"/>
        <v>5129.6</v>
      </c>
      <c r="BC215" s="46" t="str">
        <f t="shared" si="15"/>
        <v>INR  Five Thousand One Hundred &amp; Twenty Nine  and Paise Sixty Only</v>
      </c>
      <c r="IE215" s="17"/>
      <c r="IF215" s="17"/>
      <c r="IG215" s="17"/>
      <c r="IH215" s="17"/>
      <c r="II215" s="17"/>
    </row>
    <row r="216" spans="1:243" s="16" customFormat="1" ht="42.75">
      <c r="A216" s="28">
        <v>69.04</v>
      </c>
      <c r="B216" s="93" t="s">
        <v>196</v>
      </c>
      <c r="C216" s="90" t="s">
        <v>457</v>
      </c>
      <c r="D216" s="94">
        <v>68</v>
      </c>
      <c r="E216" s="95" t="s">
        <v>150</v>
      </c>
      <c r="F216" s="94">
        <v>100.2</v>
      </c>
      <c r="G216" s="123"/>
      <c r="H216" s="124"/>
      <c r="I216" s="29" t="s">
        <v>38</v>
      </c>
      <c r="J216" s="15">
        <f t="shared" si="12"/>
        <v>1</v>
      </c>
      <c r="K216" s="125" t="s">
        <v>60</v>
      </c>
      <c r="L216" s="125" t="s">
        <v>7</v>
      </c>
      <c r="M216" s="126"/>
      <c r="N216" s="123"/>
      <c r="O216" s="123"/>
      <c r="P216" s="127"/>
      <c r="Q216" s="123"/>
      <c r="R216" s="123"/>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44">
        <f t="shared" si="13"/>
        <v>6813.6</v>
      </c>
      <c r="BB216" s="128">
        <f t="shared" si="14"/>
        <v>6813.6</v>
      </c>
      <c r="BC216" s="46" t="str">
        <f t="shared" si="15"/>
        <v>INR  Six Thousand Eight Hundred &amp; Thirteen  and Paise Sixty Only</v>
      </c>
      <c r="IE216" s="17"/>
      <c r="IF216" s="17"/>
      <c r="IG216" s="17"/>
      <c r="IH216" s="17"/>
      <c r="II216" s="17"/>
    </row>
    <row r="217" spans="1:243" s="16" customFormat="1" ht="42.75">
      <c r="A217" s="28">
        <v>69.05</v>
      </c>
      <c r="B217" s="93" t="s">
        <v>197</v>
      </c>
      <c r="C217" s="90" t="s">
        <v>458</v>
      </c>
      <c r="D217" s="94">
        <v>10</v>
      </c>
      <c r="E217" s="95" t="s">
        <v>150</v>
      </c>
      <c r="F217" s="94">
        <v>46.8</v>
      </c>
      <c r="G217" s="123"/>
      <c r="H217" s="124"/>
      <c r="I217" s="29" t="s">
        <v>38</v>
      </c>
      <c r="J217" s="15">
        <f t="shared" si="12"/>
        <v>1</v>
      </c>
      <c r="K217" s="125" t="s">
        <v>60</v>
      </c>
      <c r="L217" s="125" t="s">
        <v>7</v>
      </c>
      <c r="M217" s="126"/>
      <c r="N217" s="123"/>
      <c r="O217" s="123"/>
      <c r="P217" s="127"/>
      <c r="Q217" s="123"/>
      <c r="R217" s="123"/>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44">
        <f t="shared" si="13"/>
        <v>468</v>
      </c>
      <c r="BB217" s="128">
        <f t="shared" si="14"/>
        <v>468</v>
      </c>
      <c r="BC217" s="46" t="str">
        <f t="shared" si="15"/>
        <v>INR  Four Hundred &amp; Sixty Eight  Only</v>
      </c>
      <c r="IE217" s="17"/>
      <c r="IF217" s="17"/>
      <c r="IG217" s="17"/>
      <c r="IH217" s="17"/>
      <c r="II217" s="17"/>
    </row>
    <row r="218" spans="1:243" s="16" customFormat="1" ht="42.75">
      <c r="A218" s="28">
        <v>69.06</v>
      </c>
      <c r="B218" s="93" t="s">
        <v>198</v>
      </c>
      <c r="C218" s="90" t="s">
        <v>459</v>
      </c>
      <c r="D218" s="94">
        <v>80</v>
      </c>
      <c r="E218" s="95" t="s">
        <v>150</v>
      </c>
      <c r="F218" s="94">
        <v>273.8</v>
      </c>
      <c r="G218" s="123"/>
      <c r="H218" s="124"/>
      <c r="I218" s="29" t="s">
        <v>38</v>
      </c>
      <c r="J218" s="15">
        <f t="shared" si="12"/>
        <v>1</v>
      </c>
      <c r="K218" s="125" t="s">
        <v>60</v>
      </c>
      <c r="L218" s="125" t="s">
        <v>7</v>
      </c>
      <c r="M218" s="126"/>
      <c r="N218" s="123"/>
      <c r="O218" s="123"/>
      <c r="P218" s="127"/>
      <c r="Q218" s="123"/>
      <c r="R218" s="123"/>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44">
        <f t="shared" si="13"/>
        <v>21904</v>
      </c>
      <c r="BB218" s="128">
        <f t="shared" si="14"/>
        <v>21904</v>
      </c>
      <c r="BC218" s="46" t="str">
        <f t="shared" si="15"/>
        <v>INR  Twenty One Thousand Nine Hundred &amp; Four  Only</v>
      </c>
      <c r="IE218" s="17"/>
      <c r="IF218" s="17"/>
      <c r="IG218" s="17"/>
      <c r="IH218" s="17"/>
      <c r="II218" s="17"/>
    </row>
    <row r="219" spans="1:243" s="16" customFormat="1" ht="114">
      <c r="A219" s="28">
        <v>70</v>
      </c>
      <c r="B219" s="96" t="s">
        <v>199</v>
      </c>
      <c r="C219" s="90" t="s">
        <v>460</v>
      </c>
      <c r="D219" s="81"/>
      <c r="E219" s="76"/>
      <c r="F219" s="81"/>
      <c r="G219" s="123"/>
      <c r="H219" s="124"/>
      <c r="I219" s="29" t="s">
        <v>38</v>
      </c>
      <c r="J219" s="15">
        <f t="shared" si="12"/>
        <v>1</v>
      </c>
      <c r="K219" s="125" t="s">
        <v>60</v>
      </c>
      <c r="L219" s="125" t="s">
        <v>7</v>
      </c>
      <c r="M219" s="124"/>
      <c r="N219" s="123"/>
      <c r="O219" s="123"/>
      <c r="P219" s="127"/>
      <c r="Q219" s="123"/>
      <c r="R219" s="123"/>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44"/>
      <c r="BB219" s="128"/>
      <c r="BC219" s="46"/>
      <c r="IE219" s="17"/>
      <c r="IF219" s="17"/>
      <c r="IG219" s="17"/>
      <c r="IH219" s="17"/>
      <c r="II219" s="17"/>
    </row>
    <row r="220" spans="1:243" s="16" customFormat="1" ht="42.75">
      <c r="A220" s="28">
        <v>70.01</v>
      </c>
      <c r="B220" s="110" t="s">
        <v>200</v>
      </c>
      <c r="C220" s="90" t="s">
        <v>461</v>
      </c>
      <c r="D220" s="94">
        <v>40</v>
      </c>
      <c r="E220" s="95" t="s">
        <v>150</v>
      </c>
      <c r="F220" s="94">
        <v>2113.8</v>
      </c>
      <c r="G220" s="123"/>
      <c r="H220" s="124"/>
      <c r="I220" s="29" t="s">
        <v>38</v>
      </c>
      <c r="J220" s="15">
        <f t="shared" si="12"/>
        <v>1</v>
      </c>
      <c r="K220" s="125" t="s">
        <v>60</v>
      </c>
      <c r="L220" s="125" t="s">
        <v>7</v>
      </c>
      <c r="M220" s="126"/>
      <c r="N220" s="123"/>
      <c r="O220" s="123"/>
      <c r="P220" s="127"/>
      <c r="Q220" s="123"/>
      <c r="R220" s="123"/>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44">
        <f t="shared" si="13"/>
        <v>84552</v>
      </c>
      <c r="BB220" s="128">
        <f t="shared" si="14"/>
        <v>84552</v>
      </c>
      <c r="BC220" s="46" t="str">
        <f t="shared" si="15"/>
        <v>INR  Eighty Four Thousand Five Hundred &amp; Fifty Two  Only</v>
      </c>
      <c r="IE220" s="17"/>
      <c r="IF220" s="17"/>
      <c r="IG220" s="17"/>
      <c r="IH220" s="17"/>
      <c r="II220" s="17"/>
    </row>
    <row r="221" spans="1:243" s="16" customFormat="1" ht="42.75">
      <c r="A221" s="28">
        <v>70.02</v>
      </c>
      <c r="B221" s="111" t="s">
        <v>201</v>
      </c>
      <c r="C221" s="90" t="s">
        <v>462</v>
      </c>
      <c r="D221" s="94">
        <v>20</v>
      </c>
      <c r="E221" s="95" t="s">
        <v>150</v>
      </c>
      <c r="F221" s="94">
        <v>2677.8</v>
      </c>
      <c r="G221" s="123"/>
      <c r="H221" s="124"/>
      <c r="I221" s="29" t="s">
        <v>38</v>
      </c>
      <c r="J221" s="15">
        <f t="shared" si="12"/>
        <v>1</v>
      </c>
      <c r="K221" s="125" t="s">
        <v>60</v>
      </c>
      <c r="L221" s="125" t="s">
        <v>7</v>
      </c>
      <c r="M221" s="126"/>
      <c r="N221" s="123"/>
      <c r="O221" s="123"/>
      <c r="P221" s="127"/>
      <c r="Q221" s="123"/>
      <c r="R221" s="123"/>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44">
        <f t="shared" si="13"/>
        <v>53556</v>
      </c>
      <c r="BB221" s="128">
        <f t="shared" si="14"/>
        <v>53556</v>
      </c>
      <c r="BC221" s="46" t="str">
        <f t="shared" si="15"/>
        <v>INR  Fifty Three Thousand Five Hundred &amp; Fifty Six  Only</v>
      </c>
      <c r="IE221" s="17"/>
      <c r="IF221" s="17"/>
      <c r="IG221" s="17"/>
      <c r="IH221" s="17"/>
      <c r="II221" s="17"/>
    </row>
    <row r="222" spans="1:243" s="16" customFormat="1" ht="299.25">
      <c r="A222" s="28">
        <v>71</v>
      </c>
      <c r="B222" s="112" t="s">
        <v>202</v>
      </c>
      <c r="C222" s="90" t="s">
        <v>463</v>
      </c>
      <c r="D222" s="101"/>
      <c r="E222" s="87"/>
      <c r="F222" s="81"/>
      <c r="G222" s="123"/>
      <c r="H222" s="124"/>
      <c r="I222" s="29" t="s">
        <v>38</v>
      </c>
      <c r="J222" s="15">
        <f t="shared" si="12"/>
        <v>1</v>
      </c>
      <c r="K222" s="125" t="s">
        <v>60</v>
      </c>
      <c r="L222" s="125" t="s">
        <v>7</v>
      </c>
      <c r="M222" s="124"/>
      <c r="N222" s="123"/>
      <c r="O222" s="123"/>
      <c r="P222" s="127"/>
      <c r="Q222" s="123"/>
      <c r="R222" s="123"/>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44"/>
      <c r="BB222" s="128"/>
      <c r="BC222" s="46"/>
      <c r="IE222" s="17"/>
      <c r="IF222" s="17"/>
      <c r="IG222" s="17"/>
      <c r="IH222" s="17"/>
      <c r="II222" s="17"/>
    </row>
    <row r="223" spans="1:243" s="16" customFormat="1" ht="42.75">
      <c r="A223" s="28">
        <v>71.01</v>
      </c>
      <c r="B223" s="89" t="s">
        <v>203</v>
      </c>
      <c r="C223" s="90" t="s">
        <v>464</v>
      </c>
      <c r="D223" s="81">
        <v>4</v>
      </c>
      <c r="E223" s="87" t="s">
        <v>150</v>
      </c>
      <c r="F223" s="81">
        <v>2851.2</v>
      </c>
      <c r="G223" s="123"/>
      <c r="H223" s="124"/>
      <c r="I223" s="29" t="s">
        <v>38</v>
      </c>
      <c r="J223" s="15">
        <f t="shared" si="12"/>
        <v>1</v>
      </c>
      <c r="K223" s="125" t="s">
        <v>60</v>
      </c>
      <c r="L223" s="125" t="s">
        <v>7</v>
      </c>
      <c r="M223" s="126"/>
      <c r="N223" s="123"/>
      <c r="O223" s="123"/>
      <c r="P223" s="127"/>
      <c r="Q223" s="123"/>
      <c r="R223" s="123"/>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44">
        <f t="shared" si="13"/>
        <v>11404.8</v>
      </c>
      <c r="BB223" s="128">
        <f t="shared" si="14"/>
        <v>11404.8</v>
      </c>
      <c r="BC223" s="46" t="str">
        <f t="shared" si="15"/>
        <v>INR  Eleven Thousand Four Hundred &amp; Four  and Paise Eighty Only</v>
      </c>
      <c r="IE223" s="17"/>
      <c r="IF223" s="17"/>
      <c r="IG223" s="17"/>
      <c r="IH223" s="17"/>
      <c r="II223" s="17"/>
    </row>
    <row r="224" spans="1:243" s="16" customFormat="1" ht="42.75">
      <c r="A224" s="28">
        <v>71.02</v>
      </c>
      <c r="B224" s="89" t="s">
        <v>204</v>
      </c>
      <c r="C224" s="90" t="s">
        <v>465</v>
      </c>
      <c r="D224" s="81">
        <v>30</v>
      </c>
      <c r="E224" s="87" t="s">
        <v>150</v>
      </c>
      <c r="F224" s="81">
        <v>2275.9</v>
      </c>
      <c r="G224" s="123"/>
      <c r="H224" s="124"/>
      <c r="I224" s="29" t="s">
        <v>38</v>
      </c>
      <c r="J224" s="15">
        <f t="shared" si="12"/>
        <v>1</v>
      </c>
      <c r="K224" s="125" t="s">
        <v>60</v>
      </c>
      <c r="L224" s="125" t="s">
        <v>7</v>
      </c>
      <c r="M224" s="126"/>
      <c r="N224" s="123"/>
      <c r="O224" s="123"/>
      <c r="P224" s="127"/>
      <c r="Q224" s="123"/>
      <c r="R224" s="123"/>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44">
        <f t="shared" si="13"/>
        <v>68277</v>
      </c>
      <c r="BB224" s="128">
        <f t="shared" si="14"/>
        <v>68277</v>
      </c>
      <c r="BC224" s="46" t="str">
        <f t="shared" si="15"/>
        <v>INR  Sixty Eight Thousand Two Hundred &amp; Seventy Seven  Only</v>
      </c>
      <c r="IE224" s="17"/>
      <c r="IF224" s="17"/>
      <c r="IG224" s="17"/>
      <c r="IH224" s="17"/>
      <c r="II224" s="17"/>
    </row>
    <row r="225" spans="1:243" s="16" customFormat="1" ht="156.75">
      <c r="A225" s="28">
        <v>72</v>
      </c>
      <c r="B225" s="82" t="s">
        <v>205</v>
      </c>
      <c r="C225" s="90" t="s">
        <v>466</v>
      </c>
      <c r="D225" s="108"/>
      <c r="E225" s="98"/>
      <c r="F225" s="81"/>
      <c r="G225" s="123"/>
      <c r="H225" s="124"/>
      <c r="I225" s="29" t="s">
        <v>38</v>
      </c>
      <c r="J225" s="15">
        <f t="shared" si="12"/>
        <v>1</v>
      </c>
      <c r="K225" s="125" t="s">
        <v>60</v>
      </c>
      <c r="L225" s="125" t="s">
        <v>7</v>
      </c>
      <c r="M225" s="124"/>
      <c r="N225" s="123"/>
      <c r="O225" s="123"/>
      <c r="P225" s="127"/>
      <c r="Q225" s="123"/>
      <c r="R225" s="123"/>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44"/>
      <c r="BB225" s="128"/>
      <c r="BC225" s="46"/>
      <c r="IE225" s="17"/>
      <c r="IF225" s="17"/>
      <c r="IG225" s="17"/>
      <c r="IH225" s="17"/>
      <c r="II225" s="17"/>
    </row>
    <row r="226" spans="1:243" s="16" customFormat="1" ht="42.75">
      <c r="A226" s="28">
        <v>72.01</v>
      </c>
      <c r="B226" s="96" t="s">
        <v>206</v>
      </c>
      <c r="C226" s="90" t="s">
        <v>467</v>
      </c>
      <c r="D226" s="94">
        <v>24</v>
      </c>
      <c r="E226" s="95" t="s">
        <v>150</v>
      </c>
      <c r="F226" s="94">
        <v>3515.1</v>
      </c>
      <c r="G226" s="123"/>
      <c r="H226" s="124"/>
      <c r="I226" s="29" t="s">
        <v>38</v>
      </c>
      <c r="J226" s="15">
        <f t="shared" si="12"/>
        <v>1</v>
      </c>
      <c r="K226" s="125" t="s">
        <v>60</v>
      </c>
      <c r="L226" s="125" t="s">
        <v>7</v>
      </c>
      <c r="M226" s="126"/>
      <c r="N226" s="123"/>
      <c r="O226" s="123"/>
      <c r="P226" s="127"/>
      <c r="Q226" s="123"/>
      <c r="R226" s="123"/>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44">
        <f t="shared" si="13"/>
        <v>84362.4</v>
      </c>
      <c r="BB226" s="128">
        <f t="shared" si="14"/>
        <v>84362.4</v>
      </c>
      <c r="BC226" s="46" t="str">
        <f t="shared" si="15"/>
        <v>INR  Eighty Four Thousand Three Hundred &amp; Sixty Two  and Paise Forty Only</v>
      </c>
      <c r="IE226" s="17"/>
      <c r="IF226" s="17"/>
      <c r="IG226" s="17"/>
      <c r="IH226" s="17"/>
      <c r="II226" s="17"/>
    </row>
    <row r="227" spans="1:243" s="16" customFormat="1" ht="85.5">
      <c r="A227" s="28">
        <v>73</v>
      </c>
      <c r="B227" s="96" t="s">
        <v>207</v>
      </c>
      <c r="C227" s="90" t="s">
        <v>468</v>
      </c>
      <c r="D227" s="108"/>
      <c r="E227" s="98"/>
      <c r="F227" s="81"/>
      <c r="G227" s="123"/>
      <c r="H227" s="124"/>
      <c r="I227" s="29" t="s">
        <v>38</v>
      </c>
      <c r="J227" s="15">
        <f t="shared" si="12"/>
        <v>1</v>
      </c>
      <c r="K227" s="125" t="s">
        <v>60</v>
      </c>
      <c r="L227" s="125" t="s">
        <v>7</v>
      </c>
      <c r="M227" s="124"/>
      <c r="N227" s="123"/>
      <c r="O227" s="123"/>
      <c r="P227" s="127"/>
      <c r="Q227" s="123"/>
      <c r="R227" s="123"/>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44"/>
      <c r="BB227" s="128"/>
      <c r="BC227" s="46"/>
      <c r="IE227" s="17"/>
      <c r="IF227" s="17"/>
      <c r="IG227" s="17"/>
      <c r="IH227" s="17"/>
      <c r="II227" s="17"/>
    </row>
    <row r="228" spans="1:243" s="16" customFormat="1" ht="42.75">
      <c r="A228" s="28">
        <v>73.01</v>
      </c>
      <c r="B228" s="96" t="s">
        <v>208</v>
      </c>
      <c r="C228" s="90" t="s">
        <v>469</v>
      </c>
      <c r="D228" s="94">
        <v>27</v>
      </c>
      <c r="E228" s="95" t="s">
        <v>150</v>
      </c>
      <c r="F228" s="94">
        <v>654.5</v>
      </c>
      <c r="G228" s="123"/>
      <c r="H228" s="124"/>
      <c r="I228" s="29" t="s">
        <v>38</v>
      </c>
      <c r="J228" s="15">
        <f t="shared" si="12"/>
        <v>1</v>
      </c>
      <c r="K228" s="125" t="s">
        <v>60</v>
      </c>
      <c r="L228" s="125" t="s">
        <v>7</v>
      </c>
      <c r="M228" s="126"/>
      <c r="N228" s="123"/>
      <c r="O228" s="123"/>
      <c r="P228" s="127"/>
      <c r="Q228" s="123"/>
      <c r="R228" s="123"/>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44">
        <f t="shared" si="13"/>
        <v>17671.5</v>
      </c>
      <c r="BB228" s="128">
        <f t="shared" si="14"/>
        <v>17671.5</v>
      </c>
      <c r="BC228" s="46" t="str">
        <f t="shared" si="15"/>
        <v>INR  Seventeen Thousand Six Hundred &amp; Seventy One  and Paise Fifty Only</v>
      </c>
      <c r="IE228" s="17"/>
      <c r="IF228" s="17"/>
      <c r="IG228" s="17"/>
      <c r="IH228" s="17"/>
      <c r="II228" s="17"/>
    </row>
    <row r="229" spans="1:243" s="16" customFormat="1" ht="85.5">
      <c r="A229" s="28">
        <v>74</v>
      </c>
      <c r="B229" s="96" t="s">
        <v>209</v>
      </c>
      <c r="C229" s="90" t="s">
        <v>470</v>
      </c>
      <c r="D229" s="81"/>
      <c r="E229" s="87"/>
      <c r="F229" s="81"/>
      <c r="G229" s="123"/>
      <c r="H229" s="124"/>
      <c r="I229" s="29" t="s">
        <v>38</v>
      </c>
      <c r="J229" s="15">
        <f t="shared" si="12"/>
        <v>1</v>
      </c>
      <c r="K229" s="125" t="s">
        <v>60</v>
      </c>
      <c r="L229" s="125" t="s">
        <v>7</v>
      </c>
      <c r="M229" s="124"/>
      <c r="N229" s="123"/>
      <c r="O229" s="123"/>
      <c r="P229" s="127"/>
      <c r="Q229" s="123"/>
      <c r="R229" s="123"/>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44"/>
      <c r="BB229" s="128"/>
      <c r="BC229" s="46"/>
      <c r="IE229" s="17"/>
      <c r="IF229" s="17"/>
      <c r="IG229" s="17"/>
      <c r="IH229" s="17"/>
      <c r="II229" s="17"/>
    </row>
    <row r="230" spans="1:243" s="16" customFormat="1" ht="42.75">
      <c r="A230" s="28">
        <v>74.01</v>
      </c>
      <c r="B230" s="96" t="s">
        <v>210</v>
      </c>
      <c r="C230" s="90" t="s">
        <v>471</v>
      </c>
      <c r="D230" s="94">
        <v>27</v>
      </c>
      <c r="E230" s="95" t="s">
        <v>150</v>
      </c>
      <c r="F230" s="94">
        <v>569.9</v>
      </c>
      <c r="G230" s="123"/>
      <c r="H230" s="124"/>
      <c r="I230" s="29" t="s">
        <v>38</v>
      </c>
      <c r="J230" s="15">
        <f t="shared" si="12"/>
        <v>1</v>
      </c>
      <c r="K230" s="125" t="s">
        <v>60</v>
      </c>
      <c r="L230" s="125" t="s">
        <v>7</v>
      </c>
      <c r="M230" s="126"/>
      <c r="N230" s="123"/>
      <c r="O230" s="123"/>
      <c r="P230" s="127"/>
      <c r="Q230" s="123"/>
      <c r="R230" s="123"/>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44">
        <f t="shared" si="13"/>
        <v>15387.3</v>
      </c>
      <c r="BB230" s="128">
        <f t="shared" si="14"/>
        <v>15387.3</v>
      </c>
      <c r="BC230" s="46" t="str">
        <f t="shared" si="15"/>
        <v>INR  Fifteen Thousand Three Hundred &amp; Eighty Seven  and Paise Thirty Only</v>
      </c>
      <c r="IE230" s="17"/>
      <c r="IF230" s="17"/>
      <c r="IG230" s="17"/>
      <c r="IH230" s="17"/>
      <c r="II230" s="17"/>
    </row>
    <row r="231" spans="1:243" s="16" customFormat="1" ht="71.25">
      <c r="A231" s="28">
        <v>75</v>
      </c>
      <c r="B231" s="112" t="s">
        <v>211</v>
      </c>
      <c r="C231" s="90" t="s">
        <v>472</v>
      </c>
      <c r="D231" s="100"/>
      <c r="E231" s="81"/>
      <c r="F231" s="81"/>
      <c r="G231" s="123"/>
      <c r="H231" s="124"/>
      <c r="I231" s="29" t="s">
        <v>38</v>
      </c>
      <c r="J231" s="15">
        <f t="shared" si="12"/>
        <v>1</v>
      </c>
      <c r="K231" s="125" t="s">
        <v>60</v>
      </c>
      <c r="L231" s="125" t="s">
        <v>7</v>
      </c>
      <c r="M231" s="124"/>
      <c r="N231" s="123"/>
      <c r="O231" s="123"/>
      <c r="P231" s="127"/>
      <c r="Q231" s="123"/>
      <c r="R231" s="123"/>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44"/>
      <c r="BB231" s="128"/>
      <c r="BC231" s="46"/>
      <c r="IE231" s="17"/>
      <c r="IF231" s="17"/>
      <c r="IG231" s="17"/>
      <c r="IH231" s="17"/>
      <c r="II231" s="17"/>
    </row>
    <row r="232" spans="1:243" s="16" customFormat="1" ht="42.75">
      <c r="A232" s="28">
        <v>75.01</v>
      </c>
      <c r="B232" s="72" t="s">
        <v>212</v>
      </c>
      <c r="C232" s="90" t="s">
        <v>473</v>
      </c>
      <c r="D232" s="81">
        <v>42</v>
      </c>
      <c r="E232" s="87" t="s">
        <v>150</v>
      </c>
      <c r="F232" s="81">
        <v>955.4</v>
      </c>
      <c r="G232" s="123"/>
      <c r="H232" s="124"/>
      <c r="I232" s="29" t="s">
        <v>38</v>
      </c>
      <c r="J232" s="15">
        <f t="shared" si="12"/>
        <v>1</v>
      </c>
      <c r="K232" s="125" t="s">
        <v>60</v>
      </c>
      <c r="L232" s="125" t="s">
        <v>7</v>
      </c>
      <c r="M232" s="126"/>
      <c r="N232" s="123"/>
      <c r="O232" s="123"/>
      <c r="P232" s="127"/>
      <c r="Q232" s="123"/>
      <c r="R232" s="123"/>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44">
        <f t="shared" si="13"/>
        <v>40126.799999999996</v>
      </c>
      <c r="BB232" s="128">
        <f t="shared" si="14"/>
        <v>40126.799999999996</v>
      </c>
      <c r="BC232" s="46" t="str">
        <f t="shared" si="15"/>
        <v>INR  Forty Thousand One Hundred &amp; Twenty Six  and Paise Eighty Only</v>
      </c>
      <c r="IE232" s="17"/>
      <c r="IF232" s="17"/>
      <c r="IG232" s="17"/>
      <c r="IH232" s="17"/>
      <c r="II232" s="17"/>
    </row>
    <row r="233" spans="1:243" s="16" customFormat="1" ht="42.75">
      <c r="A233" s="28">
        <v>75.02</v>
      </c>
      <c r="B233" s="72" t="s">
        <v>213</v>
      </c>
      <c r="C233" s="90" t="s">
        <v>474</v>
      </c>
      <c r="D233" s="81">
        <v>27</v>
      </c>
      <c r="E233" s="87" t="s">
        <v>150</v>
      </c>
      <c r="F233" s="81">
        <v>499.7</v>
      </c>
      <c r="G233" s="123"/>
      <c r="H233" s="124"/>
      <c r="I233" s="29" t="s">
        <v>38</v>
      </c>
      <c r="J233" s="15">
        <f t="shared" si="12"/>
        <v>1</v>
      </c>
      <c r="K233" s="125" t="s">
        <v>60</v>
      </c>
      <c r="L233" s="125" t="s">
        <v>7</v>
      </c>
      <c r="M233" s="126"/>
      <c r="N233" s="123"/>
      <c r="O233" s="123"/>
      <c r="P233" s="127"/>
      <c r="Q233" s="123"/>
      <c r="R233" s="123"/>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44">
        <f t="shared" si="13"/>
        <v>13491.9</v>
      </c>
      <c r="BB233" s="128">
        <f t="shared" si="14"/>
        <v>13491.9</v>
      </c>
      <c r="BC233" s="46" t="str">
        <f t="shared" si="15"/>
        <v>INR  Thirteen Thousand Four Hundred &amp; Ninety One  and Paise Ninety Only</v>
      </c>
      <c r="IE233" s="17"/>
      <c r="IF233" s="17"/>
      <c r="IG233" s="17"/>
      <c r="IH233" s="17"/>
      <c r="II233" s="17"/>
    </row>
    <row r="234" spans="1:243" s="16" customFormat="1" ht="71.25">
      <c r="A234" s="28">
        <v>76</v>
      </c>
      <c r="B234" s="96" t="s">
        <v>214</v>
      </c>
      <c r="C234" s="90" t="s">
        <v>475</v>
      </c>
      <c r="D234" s="108"/>
      <c r="E234" s="98"/>
      <c r="F234" s="81"/>
      <c r="G234" s="123"/>
      <c r="H234" s="124"/>
      <c r="I234" s="29" t="s">
        <v>38</v>
      </c>
      <c r="J234" s="15">
        <f t="shared" si="12"/>
        <v>1</v>
      </c>
      <c r="K234" s="125" t="s">
        <v>60</v>
      </c>
      <c r="L234" s="125" t="s">
        <v>7</v>
      </c>
      <c r="M234" s="124"/>
      <c r="N234" s="123"/>
      <c r="O234" s="123"/>
      <c r="P234" s="127"/>
      <c r="Q234" s="123"/>
      <c r="R234" s="123"/>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44"/>
      <c r="BB234" s="128"/>
      <c r="BC234" s="46"/>
      <c r="IE234" s="17"/>
      <c r="IF234" s="17"/>
      <c r="IG234" s="17"/>
      <c r="IH234" s="17"/>
      <c r="II234" s="17"/>
    </row>
    <row r="235" spans="1:243" s="16" customFormat="1" ht="42.75">
      <c r="A235" s="28">
        <v>76.01</v>
      </c>
      <c r="B235" s="113" t="s">
        <v>215</v>
      </c>
      <c r="C235" s="90" t="s">
        <v>476</v>
      </c>
      <c r="D235" s="94">
        <v>102</v>
      </c>
      <c r="E235" s="95" t="s">
        <v>150</v>
      </c>
      <c r="F235" s="94">
        <v>216.1</v>
      </c>
      <c r="G235" s="123"/>
      <c r="H235" s="124"/>
      <c r="I235" s="29" t="s">
        <v>38</v>
      </c>
      <c r="J235" s="15">
        <f t="shared" si="12"/>
        <v>1</v>
      </c>
      <c r="K235" s="125" t="s">
        <v>60</v>
      </c>
      <c r="L235" s="125" t="s">
        <v>7</v>
      </c>
      <c r="M235" s="126"/>
      <c r="N235" s="123"/>
      <c r="O235" s="123"/>
      <c r="P235" s="127"/>
      <c r="Q235" s="123"/>
      <c r="R235" s="123"/>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44">
        <f t="shared" si="13"/>
        <v>22042.2</v>
      </c>
      <c r="BB235" s="128">
        <f t="shared" si="14"/>
        <v>22042.2</v>
      </c>
      <c r="BC235" s="46" t="str">
        <f t="shared" si="15"/>
        <v>INR  Twenty Two Thousand  &amp;Forty Two  and Paise Twenty Only</v>
      </c>
      <c r="IE235" s="17"/>
      <c r="IF235" s="17"/>
      <c r="IG235" s="17"/>
      <c r="IH235" s="17"/>
      <c r="II235" s="17"/>
    </row>
    <row r="236" spans="1:243" s="16" customFormat="1" ht="114">
      <c r="A236" s="28">
        <v>77</v>
      </c>
      <c r="B236" s="92" t="s">
        <v>216</v>
      </c>
      <c r="C236" s="90" t="s">
        <v>477</v>
      </c>
      <c r="D236" s="81"/>
      <c r="E236" s="81"/>
      <c r="F236" s="81"/>
      <c r="G236" s="123"/>
      <c r="H236" s="124"/>
      <c r="I236" s="29" t="s">
        <v>38</v>
      </c>
      <c r="J236" s="15">
        <f t="shared" si="12"/>
        <v>1</v>
      </c>
      <c r="K236" s="125" t="s">
        <v>60</v>
      </c>
      <c r="L236" s="125" t="s">
        <v>7</v>
      </c>
      <c r="M236" s="124"/>
      <c r="N236" s="123"/>
      <c r="O236" s="123"/>
      <c r="P236" s="127"/>
      <c r="Q236" s="123"/>
      <c r="R236" s="123"/>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44"/>
      <c r="BB236" s="128"/>
      <c r="BC236" s="46"/>
      <c r="IE236" s="17"/>
      <c r="IF236" s="17"/>
      <c r="IG236" s="17"/>
      <c r="IH236" s="17"/>
      <c r="II236" s="17"/>
    </row>
    <row r="237" spans="1:243" s="16" customFormat="1" ht="42.75">
      <c r="A237" s="28">
        <v>77.01</v>
      </c>
      <c r="B237" s="89" t="s">
        <v>217</v>
      </c>
      <c r="C237" s="90" t="s">
        <v>478</v>
      </c>
      <c r="D237" s="81">
        <v>3</v>
      </c>
      <c r="E237" s="87" t="s">
        <v>150</v>
      </c>
      <c r="F237" s="81">
        <v>6255.1</v>
      </c>
      <c r="G237" s="123"/>
      <c r="H237" s="124"/>
      <c r="I237" s="29" t="s">
        <v>38</v>
      </c>
      <c r="J237" s="15">
        <f t="shared" si="12"/>
        <v>1</v>
      </c>
      <c r="K237" s="125" t="s">
        <v>60</v>
      </c>
      <c r="L237" s="125" t="s">
        <v>7</v>
      </c>
      <c r="M237" s="126"/>
      <c r="N237" s="123"/>
      <c r="O237" s="123"/>
      <c r="P237" s="127"/>
      <c r="Q237" s="123"/>
      <c r="R237" s="123"/>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44">
        <f t="shared" si="13"/>
        <v>18765.300000000003</v>
      </c>
      <c r="BB237" s="128">
        <f t="shared" si="14"/>
        <v>18765.300000000003</v>
      </c>
      <c r="BC237" s="46" t="str">
        <f t="shared" si="15"/>
        <v>INR  Eighteen Thousand Seven Hundred &amp; Sixty Five  and Paise Thirty Only</v>
      </c>
      <c r="IE237" s="17"/>
      <c r="IF237" s="17"/>
      <c r="IG237" s="17"/>
      <c r="IH237" s="17"/>
      <c r="II237" s="17"/>
    </row>
    <row r="238" spans="1:243" s="16" customFormat="1" ht="171">
      <c r="A238" s="28">
        <v>78</v>
      </c>
      <c r="B238" s="112" t="s">
        <v>544</v>
      </c>
      <c r="C238" s="90" t="s">
        <v>479</v>
      </c>
      <c r="D238" s="81">
        <v>26.85</v>
      </c>
      <c r="E238" s="87" t="s">
        <v>104</v>
      </c>
      <c r="F238" s="81">
        <v>2842.5</v>
      </c>
      <c r="G238" s="123"/>
      <c r="H238" s="124"/>
      <c r="I238" s="29" t="s">
        <v>38</v>
      </c>
      <c r="J238" s="15">
        <f t="shared" si="12"/>
        <v>1</v>
      </c>
      <c r="K238" s="125" t="s">
        <v>60</v>
      </c>
      <c r="L238" s="125" t="s">
        <v>7</v>
      </c>
      <c r="M238" s="126"/>
      <c r="N238" s="123"/>
      <c r="O238" s="123"/>
      <c r="P238" s="127"/>
      <c r="Q238" s="123"/>
      <c r="R238" s="123"/>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44">
        <f t="shared" si="13"/>
        <v>76321.125</v>
      </c>
      <c r="BB238" s="128">
        <f t="shared" si="14"/>
        <v>76321.125</v>
      </c>
      <c r="BC238" s="46" t="str">
        <f t="shared" si="15"/>
        <v>INR  Seventy Six Thousand Three Hundred &amp; Twenty One  and Paise Twelve Only</v>
      </c>
      <c r="IE238" s="17"/>
      <c r="IF238" s="17"/>
      <c r="IG238" s="17"/>
      <c r="IH238" s="17"/>
      <c r="II238" s="17"/>
    </row>
    <row r="239" spans="1:243" s="16" customFormat="1" ht="42.75">
      <c r="A239" s="28">
        <v>79</v>
      </c>
      <c r="B239" s="96" t="s">
        <v>218</v>
      </c>
      <c r="C239" s="90" t="s">
        <v>480</v>
      </c>
      <c r="D239" s="114"/>
      <c r="E239" s="87"/>
      <c r="F239" s="81"/>
      <c r="G239" s="123"/>
      <c r="H239" s="124"/>
      <c r="I239" s="29" t="s">
        <v>38</v>
      </c>
      <c r="J239" s="15">
        <f t="shared" si="12"/>
        <v>1</v>
      </c>
      <c r="K239" s="125" t="s">
        <v>60</v>
      </c>
      <c r="L239" s="125" t="s">
        <v>7</v>
      </c>
      <c r="M239" s="124"/>
      <c r="N239" s="123"/>
      <c r="O239" s="123"/>
      <c r="P239" s="127"/>
      <c r="Q239" s="123"/>
      <c r="R239" s="123"/>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44"/>
      <c r="BB239" s="128"/>
      <c r="BC239" s="46"/>
      <c r="IE239" s="17"/>
      <c r="IF239" s="17"/>
      <c r="IG239" s="17"/>
      <c r="IH239" s="17"/>
      <c r="II239" s="17"/>
    </row>
    <row r="240" spans="1:243" s="16" customFormat="1" ht="242.25">
      <c r="A240" s="28">
        <v>80</v>
      </c>
      <c r="B240" s="89" t="s">
        <v>219</v>
      </c>
      <c r="C240" s="90" t="s">
        <v>481</v>
      </c>
      <c r="D240" s="81"/>
      <c r="E240" s="81"/>
      <c r="F240" s="81"/>
      <c r="G240" s="123"/>
      <c r="H240" s="124"/>
      <c r="I240" s="29" t="s">
        <v>38</v>
      </c>
      <c r="J240" s="15">
        <f aca="true" t="shared" si="16" ref="J240:J287">IF(I240="Less(-)",-1,1)</f>
        <v>1</v>
      </c>
      <c r="K240" s="125" t="s">
        <v>60</v>
      </c>
      <c r="L240" s="125" t="s">
        <v>7</v>
      </c>
      <c r="M240" s="124"/>
      <c r="N240" s="123"/>
      <c r="O240" s="123"/>
      <c r="P240" s="127"/>
      <c r="Q240" s="123"/>
      <c r="R240" s="123"/>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44"/>
      <c r="BB240" s="128"/>
      <c r="BC240" s="46"/>
      <c r="IE240" s="17"/>
      <c r="IF240" s="17"/>
      <c r="IG240" s="17"/>
      <c r="IH240" s="17"/>
      <c r="II240" s="17"/>
    </row>
    <row r="241" spans="1:243" s="16" customFormat="1" ht="42.75">
      <c r="A241" s="28">
        <v>80.01</v>
      </c>
      <c r="B241" s="86" t="s">
        <v>220</v>
      </c>
      <c r="C241" s="90" t="s">
        <v>482</v>
      </c>
      <c r="D241" s="81">
        <v>8</v>
      </c>
      <c r="E241" s="87" t="s">
        <v>150</v>
      </c>
      <c r="F241" s="81">
        <v>1230</v>
      </c>
      <c r="G241" s="123"/>
      <c r="H241" s="124"/>
      <c r="I241" s="29" t="s">
        <v>38</v>
      </c>
      <c r="J241" s="15">
        <f t="shared" si="16"/>
        <v>1</v>
      </c>
      <c r="K241" s="125" t="s">
        <v>60</v>
      </c>
      <c r="L241" s="125" t="s">
        <v>7</v>
      </c>
      <c r="M241" s="126"/>
      <c r="N241" s="123"/>
      <c r="O241" s="123"/>
      <c r="P241" s="127"/>
      <c r="Q241" s="123"/>
      <c r="R241" s="123"/>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44">
        <f aca="true" t="shared" si="17" ref="BA241:BA285">total_amount_ba($B$2,$D$2,D241,F241,J241,K241,M241)</f>
        <v>9840</v>
      </c>
      <c r="BB241" s="128">
        <f aca="true" t="shared" si="18" ref="BB241:BB285">BA241+SUM(N241:AZ241)</f>
        <v>9840</v>
      </c>
      <c r="BC241" s="46" t="str">
        <f aca="true" t="shared" si="19" ref="BC241:BC285">SpellNumber(L241,BB241)</f>
        <v>INR  Nine Thousand Eight Hundred &amp; Forty  Only</v>
      </c>
      <c r="IE241" s="17"/>
      <c r="IF241" s="17"/>
      <c r="IG241" s="17"/>
      <c r="IH241" s="17"/>
      <c r="II241" s="17"/>
    </row>
    <row r="242" spans="1:243" s="16" customFormat="1" ht="270.75">
      <c r="A242" s="28">
        <v>81</v>
      </c>
      <c r="B242" s="92" t="s">
        <v>221</v>
      </c>
      <c r="C242" s="90" t="s">
        <v>483</v>
      </c>
      <c r="D242" s="81"/>
      <c r="E242" s="87"/>
      <c r="F242" s="81"/>
      <c r="G242" s="123"/>
      <c r="H242" s="124"/>
      <c r="I242" s="29" t="s">
        <v>38</v>
      </c>
      <c r="J242" s="15">
        <f t="shared" si="16"/>
        <v>1</v>
      </c>
      <c r="K242" s="125" t="s">
        <v>60</v>
      </c>
      <c r="L242" s="125" t="s">
        <v>7</v>
      </c>
      <c r="M242" s="124"/>
      <c r="N242" s="123"/>
      <c r="O242" s="123"/>
      <c r="P242" s="127"/>
      <c r="Q242" s="123"/>
      <c r="R242" s="123"/>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44"/>
      <c r="BB242" s="128"/>
      <c r="BC242" s="46"/>
      <c r="IE242" s="17"/>
      <c r="IF242" s="17"/>
      <c r="IG242" s="17"/>
      <c r="IH242" s="17"/>
      <c r="II242" s="17"/>
    </row>
    <row r="243" spans="1:243" s="16" customFormat="1" ht="42.75">
      <c r="A243" s="28">
        <v>81.01</v>
      </c>
      <c r="B243" s="86" t="s">
        <v>222</v>
      </c>
      <c r="C243" s="90" t="s">
        <v>484</v>
      </c>
      <c r="D243" s="81">
        <v>10</v>
      </c>
      <c r="E243" s="87" t="s">
        <v>150</v>
      </c>
      <c r="F243" s="81">
        <v>6951.4</v>
      </c>
      <c r="G243" s="123"/>
      <c r="H243" s="124"/>
      <c r="I243" s="29" t="s">
        <v>38</v>
      </c>
      <c r="J243" s="15">
        <f t="shared" si="16"/>
        <v>1</v>
      </c>
      <c r="K243" s="125" t="s">
        <v>60</v>
      </c>
      <c r="L243" s="125" t="s">
        <v>7</v>
      </c>
      <c r="M243" s="126"/>
      <c r="N243" s="123"/>
      <c r="O243" s="123"/>
      <c r="P243" s="127"/>
      <c r="Q243" s="123"/>
      <c r="R243" s="123"/>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44">
        <f t="shared" si="17"/>
        <v>69514</v>
      </c>
      <c r="BB243" s="128">
        <f t="shared" si="18"/>
        <v>69514</v>
      </c>
      <c r="BC243" s="46" t="str">
        <f t="shared" si="19"/>
        <v>INR  Sixty Nine Thousand Five Hundred &amp; Fourteen  Only</v>
      </c>
      <c r="IE243" s="17"/>
      <c r="IF243" s="17"/>
      <c r="IG243" s="17"/>
      <c r="IH243" s="17"/>
      <c r="II243" s="17"/>
    </row>
    <row r="244" spans="1:243" s="16" customFormat="1" ht="270.75">
      <c r="A244" s="28">
        <v>82</v>
      </c>
      <c r="B244" s="92" t="s">
        <v>223</v>
      </c>
      <c r="C244" s="90" t="s">
        <v>485</v>
      </c>
      <c r="D244" s="81"/>
      <c r="E244" s="87"/>
      <c r="F244" s="81"/>
      <c r="G244" s="123"/>
      <c r="H244" s="124"/>
      <c r="I244" s="29" t="s">
        <v>38</v>
      </c>
      <c r="J244" s="15">
        <f t="shared" si="16"/>
        <v>1</v>
      </c>
      <c r="K244" s="125" t="s">
        <v>60</v>
      </c>
      <c r="L244" s="125" t="s">
        <v>7</v>
      </c>
      <c r="M244" s="124"/>
      <c r="N244" s="123"/>
      <c r="O244" s="123"/>
      <c r="P244" s="127"/>
      <c r="Q244" s="123"/>
      <c r="R244" s="123"/>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44"/>
      <c r="BB244" s="128"/>
      <c r="BC244" s="46"/>
      <c r="IE244" s="17"/>
      <c r="IF244" s="17"/>
      <c r="IG244" s="17"/>
      <c r="IH244" s="17"/>
      <c r="II244" s="17"/>
    </row>
    <row r="245" spans="1:243" s="16" customFormat="1" ht="42.75">
      <c r="A245" s="28">
        <v>82.01</v>
      </c>
      <c r="B245" s="89" t="s">
        <v>224</v>
      </c>
      <c r="C245" s="90" t="s">
        <v>486</v>
      </c>
      <c r="D245" s="81">
        <v>7</v>
      </c>
      <c r="E245" s="87" t="s">
        <v>150</v>
      </c>
      <c r="F245" s="81">
        <v>13528.8</v>
      </c>
      <c r="G245" s="123"/>
      <c r="H245" s="124"/>
      <c r="I245" s="29" t="s">
        <v>38</v>
      </c>
      <c r="J245" s="15">
        <f t="shared" si="16"/>
        <v>1</v>
      </c>
      <c r="K245" s="125" t="s">
        <v>60</v>
      </c>
      <c r="L245" s="125" t="s">
        <v>7</v>
      </c>
      <c r="M245" s="126"/>
      <c r="N245" s="123"/>
      <c r="O245" s="123"/>
      <c r="P245" s="127"/>
      <c r="Q245" s="123"/>
      <c r="R245" s="123"/>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44">
        <f t="shared" si="17"/>
        <v>94701.59999999999</v>
      </c>
      <c r="BB245" s="128">
        <f t="shared" si="18"/>
        <v>94701.59999999999</v>
      </c>
      <c r="BC245" s="46" t="str">
        <f t="shared" si="19"/>
        <v>INR  Ninety Four Thousand Seven Hundred &amp; One  and Paise Sixty Only</v>
      </c>
      <c r="IE245" s="17"/>
      <c r="IF245" s="17"/>
      <c r="IG245" s="17"/>
      <c r="IH245" s="17"/>
      <c r="II245" s="17"/>
    </row>
    <row r="246" spans="1:243" s="16" customFormat="1" ht="199.5">
      <c r="A246" s="28">
        <v>83</v>
      </c>
      <c r="B246" s="92" t="s">
        <v>225</v>
      </c>
      <c r="C246" s="90" t="s">
        <v>487</v>
      </c>
      <c r="D246" s="81"/>
      <c r="E246" s="87"/>
      <c r="F246" s="81"/>
      <c r="G246" s="123"/>
      <c r="H246" s="124"/>
      <c r="I246" s="29" t="s">
        <v>38</v>
      </c>
      <c r="J246" s="15">
        <f t="shared" si="16"/>
        <v>1</v>
      </c>
      <c r="K246" s="125" t="s">
        <v>60</v>
      </c>
      <c r="L246" s="125" t="s">
        <v>7</v>
      </c>
      <c r="M246" s="124"/>
      <c r="N246" s="123"/>
      <c r="O246" s="123"/>
      <c r="P246" s="127"/>
      <c r="Q246" s="123"/>
      <c r="R246" s="123"/>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44"/>
      <c r="BB246" s="128"/>
      <c r="BC246" s="46"/>
      <c r="IE246" s="17"/>
      <c r="IF246" s="17"/>
      <c r="IG246" s="17"/>
      <c r="IH246" s="17"/>
      <c r="II246" s="17"/>
    </row>
    <row r="247" spans="1:243" s="16" customFormat="1" ht="42.75">
      <c r="A247" s="28">
        <v>83.01</v>
      </c>
      <c r="B247" s="86" t="s">
        <v>226</v>
      </c>
      <c r="C247" s="90" t="s">
        <v>488</v>
      </c>
      <c r="D247" s="114">
        <v>50</v>
      </c>
      <c r="E247" s="87" t="s">
        <v>264</v>
      </c>
      <c r="F247" s="81">
        <v>930.3</v>
      </c>
      <c r="G247" s="123"/>
      <c r="H247" s="124"/>
      <c r="I247" s="29" t="s">
        <v>38</v>
      </c>
      <c r="J247" s="15">
        <f t="shared" si="16"/>
        <v>1</v>
      </c>
      <c r="K247" s="125" t="s">
        <v>60</v>
      </c>
      <c r="L247" s="125" t="s">
        <v>7</v>
      </c>
      <c r="M247" s="126"/>
      <c r="N247" s="123"/>
      <c r="O247" s="123"/>
      <c r="P247" s="127"/>
      <c r="Q247" s="123"/>
      <c r="R247" s="123"/>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44">
        <f t="shared" si="17"/>
        <v>46515</v>
      </c>
      <c r="BB247" s="128">
        <f t="shared" si="18"/>
        <v>46515</v>
      </c>
      <c r="BC247" s="46" t="str">
        <f t="shared" si="19"/>
        <v>INR  Forty Six Thousand Five Hundred &amp; Fifteen  Only</v>
      </c>
      <c r="IE247" s="17"/>
      <c r="IF247" s="17"/>
      <c r="IG247" s="17"/>
      <c r="IH247" s="17"/>
      <c r="II247" s="17"/>
    </row>
    <row r="248" spans="1:243" s="16" customFormat="1" ht="42.75">
      <c r="A248" s="28">
        <v>83.02</v>
      </c>
      <c r="B248" s="86" t="s">
        <v>227</v>
      </c>
      <c r="C248" s="90" t="s">
        <v>489</v>
      </c>
      <c r="D248" s="114">
        <v>120</v>
      </c>
      <c r="E248" s="87" t="s">
        <v>264</v>
      </c>
      <c r="F248" s="81">
        <v>1533.8</v>
      </c>
      <c r="G248" s="123"/>
      <c r="H248" s="124"/>
      <c r="I248" s="29" t="s">
        <v>38</v>
      </c>
      <c r="J248" s="15">
        <f t="shared" si="16"/>
        <v>1</v>
      </c>
      <c r="K248" s="125" t="s">
        <v>60</v>
      </c>
      <c r="L248" s="125" t="s">
        <v>7</v>
      </c>
      <c r="M248" s="126"/>
      <c r="N248" s="123"/>
      <c r="O248" s="123"/>
      <c r="P248" s="127"/>
      <c r="Q248" s="123"/>
      <c r="R248" s="123"/>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44">
        <f t="shared" si="17"/>
        <v>184056</v>
      </c>
      <c r="BB248" s="128">
        <f t="shared" si="18"/>
        <v>184056</v>
      </c>
      <c r="BC248" s="46" t="str">
        <f t="shared" si="19"/>
        <v>INR  One Lakh Eighty Four Thousand  &amp;Fifty Six  Only</v>
      </c>
      <c r="IE248" s="17"/>
      <c r="IF248" s="17"/>
      <c r="IG248" s="17"/>
      <c r="IH248" s="17"/>
      <c r="II248" s="17"/>
    </row>
    <row r="249" spans="1:243" s="16" customFormat="1" ht="270.75">
      <c r="A249" s="28">
        <v>84</v>
      </c>
      <c r="B249" s="115" t="s">
        <v>228</v>
      </c>
      <c r="C249" s="90" t="s">
        <v>490</v>
      </c>
      <c r="D249" s="81"/>
      <c r="E249" s="87"/>
      <c r="F249" s="81"/>
      <c r="G249" s="123"/>
      <c r="H249" s="124"/>
      <c r="I249" s="29" t="s">
        <v>38</v>
      </c>
      <c r="J249" s="15">
        <f t="shared" si="16"/>
        <v>1</v>
      </c>
      <c r="K249" s="125" t="s">
        <v>60</v>
      </c>
      <c r="L249" s="125" t="s">
        <v>7</v>
      </c>
      <c r="M249" s="124"/>
      <c r="N249" s="123"/>
      <c r="O249" s="123"/>
      <c r="P249" s="127"/>
      <c r="Q249" s="123"/>
      <c r="R249" s="123"/>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44"/>
      <c r="BB249" s="128"/>
      <c r="BC249" s="46"/>
      <c r="IE249" s="17"/>
      <c r="IF249" s="17"/>
      <c r="IG249" s="17"/>
      <c r="IH249" s="17"/>
      <c r="II249" s="17"/>
    </row>
    <row r="250" spans="1:243" s="16" customFormat="1" ht="42.75">
      <c r="A250" s="28">
        <v>84.01</v>
      </c>
      <c r="B250" s="82" t="s">
        <v>229</v>
      </c>
      <c r="C250" s="90" t="s">
        <v>491</v>
      </c>
      <c r="D250" s="81">
        <v>2</v>
      </c>
      <c r="E250" s="87" t="s">
        <v>150</v>
      </c>
      <c r="F250" s="81">
        <v>16384.9</v>
      </c>
      <c r="G250" s="123"/>
      <c r="H250" s="124"/>
      <c r="I250" s="29" t="s">
        <v>38</v>
      </c>
      <c r="J250" s="15">
        <f t="shared" si="16"/>
        <v>1</v>
      </c>
      <c r="K250" s="125" t="s">
        <v>60</v>
      </c>
      <c r="L250" s="125" t="s">
        <v>7</v>
      </c>
      <c r="M250" s="126"/>
      <c r="N250" s="123"/>
      <c r="O250" s="123"/>
      <c r="P250" s="127"/>
      <c r="Q250" s="123"/>
      <c r="R250" s="123"/>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44">
        <f t="shared" si="17"/>
        <v>32769.8</v>
      </c>
      <c r="BB250" s="128">
        <f t="shared" si="18"/>
        <v>32769.8</v>
      </c>
      <c r="BC250" s="46" t="str">
        <f t="shared" si="19"/>
        <v>INR  Thirty Two Thousand Seven Hundred &amp; Sixty Nine  and Paise Eighty Only</v>
      </c>
      <c r="IE250" s="17"/>
      <c r="IF250" s="17"/>
      <c r="IG250" s="17"/>
      <c r="IH250" s="17"/>
      <c r="II250" s="17"/>
    </row>
    <row r="251" spans="1:243" s="16" customFormat="1" ht="42.75">
      <c r="A251" s="28">
        <v>85</v>
      </c>
      <c r="B251" s="116" t="s">
        <v>230</v>
      </c>
      <c r="C251" s="90" t="s">
        <v>492</v>
      </c>
      <c r="D251" s="76"/>
      <c r="E251" s="77"/>
      <c r="F251" s="76"/>
      <c r="G251" s="123"/>
      <c r="H251" s="124"/>
      <c r="I251" s="29" t="s">
        <v>38</v>
      </c>
      <c r="J251" s="15">
        <f t="shared" si="16"/>
        <v>1</v>
      </c>
      <c r="K251" s="125" t="s">
        <v>60</v>
      </c>
      <c r="L251" s="125" t="s">
        <v>7</v>
      </c>
      <c r="M251" s="124"/>
      <c r="N251" s="123"/>
      <c r="O251" s="123"/>
      <c r="P251" s="127"/>
      <c r="Q251" s="123"/>
      <c r="R251" s="123"/>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44"/>
      <c r="BB251" s="128"/>
      <c r="BC251" s="46"/>
      <c r="IE251" s="17"/>
      <c r="IF251" s="17"/>
      <c r="IG251" s="17"/>
      <c r="IH251" s="17"/>
      <c r="II251" s="17"/>
    </row>
    <row r="252" spans="1:243" s="16" customFormat="1" ht="85.5">
      <c r="A252" s="28">
        <v>86</v>
      </c>
      <c r="B252" s="89" t="s">
        <v>231</v>
      </c>
      <c r="C252" s="90" t="s">
        <v>493</v>
      </c>
      <c r="D252" s="81">
        <v>5.94</v>
      </c>
      <c r="E252" s="87" t="s">
        <v>265</v>
      </c>
      <c r="F252" s="117">
        <v>332.34</v>
      </c>
      <c r="G252" s="123"/>
      <c r="H252" s="124"/>
      <c r="I252" s="29" t="s">
        <v>38</v>
      </c>
      <c r="J252" s="15">
        <f t="shared" si="16"/>
        <v>1</v>
      </c>
      <c r="K252" s="125" t="s">
        <v>60</v>
      </c>
      <c r="L252" s="125" t="s">
        <v>7</v>
      </c>
      <c r="M252" s="126"/>
      <c r="N252" s="123"/>
      <c r="O252" s="123"/>
      <c r="P252" s="127"/>
      <c r="Q252" s="123"/>
      <c r="R252" s="123"/>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44">
        <f t="shared" si="17"/>
        <v>1974.0996</v>
      </c>
      <c r="BB252" s="128">
        <f t="shared" si="18"/>
        <v>1974.0996</v>
      </c>
      <c r="BC252" s="46" t="str">
        <f t="shared" si="19"/>
        <v>INR  One Thousand Nine Hundred &amp; Seventy Four  and Paise Ten Only</v>
      </c>
      <c r="IE252" s="17"/>
      <c r="IF252" s="17"/>
      <c r="IG252" s="17"/>
      <c r="IH252" s="17"/>
      <c r="II252" s="17"/>
    </row>
    <row r="253" spans="1:243" s="16" customFormat="1" ht="85.5">
      <c r="A253" s="28">
        <v>87</v>
      </c>
      <c r="B253" s="118" t="s">
        <v>232</v>
      </c>
      <c r="C253" s="90" t="s">
        <v>494</v>
      </c>
      <c r="D253" s="119"/>
      <c r="E253" s="95"/>
      <c r="F253" s="94"/>
      <c r="G253" s="123"/>
      <c r="H253" s="124"/>
      <c r="I253" s="29" t="s">
        <v>38</v>
      </c>
      <c r="J253" s="15">
        <f t="shared" si="16"/>
        <v>1</v>
      </c>
      <c r="K253" s="125" t="s">
        <v>60</v>
      </c>
      <c r="L253" s="125" t="s">
        <v>7</v>
      </c>
      <c r="M253" s="124"/>
      <c r="N253" s="123"/>
      <c r="O253" s="123"/>
      <c r="P253" s="127"/>
      <c r="Q253" s="123"/>
      <c r="R253" s="123"/>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44"/>
      <c r="BB253" s="128"/>
      <c r="BC253" s="46"/>
      <c r="IE253" s="17"/>
      <c r="IF253" s="17"/>
      <c r="IG253" s="17"/>
      <c r="IH253" s="17"/>
      <c r="II253" s="17"/>
    </row>
    <row r="254" spans="1:243" s="16" customFormat="1" ht="42.75">
      <c r="A254" s="28">
        <v>87.01</v>
      </c>
      <c r="B254" s="120" t="s">
        <v>233</v>
      </c>
      <c r="C254" s="90" t="s">
        <v>495</v>
      </c>
      <c r="D254" s="81">
        <v>5.94</v>
      </c>
      <c r="E254" s="121" t="s">
        <v>266</v>
      </c>
      <c r="F254" s="122">
        <v>3844.2</v>
      </c>
      <c r="G254" s="123"/>
      <c r="H254" s="124"/>
      <c r="I254" s="29" t="s">
        <v>38</v>
      </c>
      <c r="J254" s="15">
        <f t="shared" si="16"/>
        <v>1</v>
      </c>
      <c r="K254" s="125" t="s">
        <v>60</v>
      </c>
      <c r="L254" s="125" t="s">
        <v>7</v>
      </c>
      <c r="M254" s="126"/>
      <c r="N254" s="123"/>
      <c r="O254" s="123"/>
      <c r="P254" s="127"/>
      <c r="Q254" s="123"/>
      <c r="R254" s="123"/>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44">
        <f t="shared" si="17"/>
        <v>22834.548</v>
      </c>
      <c r="BB254" s="128">
        <f t="shared" si="18"/>
        <v>22834.548</v>
      </c>
      <c r="BC254" s="46" t="str">
        <f t="shared" si="19"/>
        <v>INR  Twenty Two Thousand Eight Hundred &amp; Thirty Four  and Paise Fifty Five Only</v>
      </c>
      <c r="IE254" s="17"/>
      <c r="IF254" s="17"/>
      <c r="IG254" s="17"/>
      <c r="IH254" s="17"/>
      <c r="II254" s="17"/>
    </row>
    <row r="255" spans="1:243" s="16" customFormat="1" ht="114">
      <c r="A255" s="28">
        <v>88</v>
      </c>
      <c r="B255" s="118" t="s">
        <v>234</v>
      </c>
      <c r="C255" s="90" t="s">
        <v>496</v>
      </c>
      <c r="D255" s="119"/>
      <c r="E255" s="95"/>
      <c r="F255" s="94"/>
      <c r="G255" s="123"/>
      <c r="H255" s="124"/>
      <c r="I255" s="29" t="s">
        <v>38</v>
      </c>
      <c r="J255" s="15">
        <f t="shared" si="16"/>
        <v>1</v>
      </c>
      <c r="K255" s="125" t="s">
        <v>60</v>
      </c>
      <c r="L255" s="125" t="s">
        <v>7</v>
      </c>
      <c r="M255" s="124"/>
      <c r="N255" s="123"/>
      <c r="O255" s="123"/>
      <c r="P255" s="127"/>
      <c r="Q255" s="123"/>
      <c r="R255" s="123"/>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44"/>
      <c r="BB255" s="128"/>
      <c r="BC255" s="46"/>
      <c r="IE255" s="17"/>
      <c r="IF255" s="17"/>
      <c r="IG255" s="17"/>
      <c r="IH255" s="17"/>
      <c r="II255" s="17"/>
    </row>
    <row r="256" spans="1:243" s="16" customFormat="1" ht="42.75">
      <c r="A256" s="28">
        <v>88.01</v>
      </c>
      <c r="B256" s="120" t="s">
        <v>233</v>
      </c>
      <c r="C256" s="90" t="s">
        <v>497</v>
      </c>
      <c r="D256" s="81">
        <v>5.94</v>
      </c>
      <c r="E256" s="121" t="s">
        <v>266</v>
      </c>
      <c r="F256" s="122">
        <v>4191</v>
      </c>
      <c r="G256" s="123"/>
      <c r="H256" s="124"/>
      <c r="I256" s="29" t="s">
        <v>38</v>
      </c>
      <c r="J256" s="15">
        <f t="shared" si="16"/>
        <v>1</v>
      </c>
      <c r="K256" s="125" t="s">
        <v>60</v>
      </c>
      <c r="L256" s="125" t="s">
        <v>7</v>
      </c>
      <c r="M256" s="126"/>
      <c r="N256" s="123"/>
      <c r="O256" s="123"/>
      <c r="P256" s="127"/>
      <c r="Q256" s="123"/>
      <c r="R256" s="123"/>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44">
        <f t="shared" si="17"/>
        <v>24894.54</v>
      </c>
      <c r="BB256" s="128">
        <f t="shared" si="18"/>
        <v>24894.54</v>
      </c>
      <c r="BC256" s="46" t="str">
        <f t="shared" si="19"/>
        <v>INR  Twenty Four Thousand Eight Hundred &amp; Ninety Four  and Paise Fifty Four Only</v>
      </c>
      <c r="IE256" s="17"/>
      <c r="IF256" s="17"/>
      <c r="IG256" s="17"/>
      <c r="IH256" s="17"/>
      <c r="II256" s="17"/>
    </row>
    <row r="257" spans="1:243" s="16" customFormat="1" ht="114">
      <c r="A257" s="28">
        <v>89</v>
      </c>
      <c r="B257" s="118" t="s">
        <v>235</v>
      </c>
      <c r="C257" s="90" t="s">
        <v>498</v>
      </c>
      <c r="D257" s="119"/>
      <c r="E257" s="95"/>
      <c r="F257" s="94"/>
      <c r="G257" s="123"/>
      <c r="H257" s="124"/>
      <c r="I257" s="29" t="s">
        <v>38</v>
      </c>
      <c r="J257" s="15">
        <f t="shared" si="16"/>
        <v>1</v>
      </c>
      <c r="K257" s="125" t="s">
        <v>60</v>
      </c>
      <c r="L257" s="125" t="s">
        <v>7</v>
      </c>
      <c r="M257" s="124"/>
      <c r="N257" s="123"/>
      <c r="O257" s="123"/>
      <c r="P257" s="127"/>
      <c r="Q257" s="123"/>
      <c r="R257" s="123"/>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44"/>
      <c r="BB257" s="128"/>
      <c r="BC257" s="46"/>
      <c r="IE257" s="17"/>
      <c r="IF257" s="17"/>
      <c r="IG257" s="17"/>
      <c r="IH257" s="17"/>
      <c r="II257" s="17"/>
    </row>
    <row r="258" spans="1:243" s="16" customFormat="1" ht="42.75">
      <c r="A258" s="28">
        <v>89.01</v>
      </c>
      <c r="B258" s="120" t="s">
        <v>233</v>
      </c>
      <c r="C258" s="90" t="s">
        <v>499</v>
      </c>
      <c r="D258" s="81">
        <v>5.94</v>
      </c>
      <c r="E258" s="121" t="s">
        <v>266</v>
      </c>
      <c r="F258" s="122">
        <v>5569.7</v>
      </c>
      <c r="G258" s="123"/>
      <c r="H258" s="124"/>
      <c r="I258" s="29" t="s">
        <v>38</v>
      </c>
      <c r="J258" s="15">
        <f t="shared" si="16"/>
        <v>1</v>
      </c>
      <c r="K258" s="125" t="s">
        <v>60</v>
      </c>
      <c r="L258" s="125" t="s">
        <v>7</v>
      </c>
      <c r="M258" s="126"/>
      <c r="N258" s="123"/>
      <c r="O258" s="123"/>
      <c r="P258" s="127"/>
      <c r="Q258" s="123"/>
      <c r="R258" s="123"/>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44">
        <f t="shared" si="17"/>
        <v>33084.018000000004</v>
      </c>
      <c r="BB258" s="128">
        <f t="shared" si="18"/>
        <v>33084.018000000004</v>
      </c>
      <c r="BC258" s="46" t="str">
        <f t="shared" si="19"/>
        <v>INR  Thirty Three Thousand  &amp;Eighty Four  and Paise Two Only</v>
      </c>
      <c r="IE258" s="17"/>
      <c r="IF258" s="17"/>
      <c r="IG258" s="17"/>
      <c r="IH258" s="17"/>
      <c r="II258" s="17"/>
    </row>
    <row r="259" spans="1:243" s="16" customFormat="1" ht="171">
      <c r="A259" s="28">
        <v>90</v>
      </c>
      <c r="B259" s="89" t="s">
        <v>545</v>
      </c>
      <c r="C259" s="90" t="s">
        <v>500</v>
      </c>
      <c r="D259" s="81">
        <v>27.87</v>
      </c>
      <c r="E259" s="87" t="s">
        <v>265</v>
      </c>
      <c r="F259" s="117">
        <v>6382.8</v>
      </c>
      <c r="G259" s="123"/>
      <c r="H259" s="124"/>
      <c r="I259" s="29" t="s">
        <v>38</v>
      </c>
      <c r="J259" s="15">
        <f t="shared" si="16"/>
        <v>1</v>
      </c>
      <c r="K259" s="125" t="s">
        <v>60</v>
      </c>
      <c r="L259" s="125" t="s">
        <v>7</v>
      </c>
      <c r="M259" s="126"/>
      <c r="N259" s="123"/>
      <c r="O259" s="123"/>
      <c r="P259" s="127"/>
      <c r="Q259" s="123"/>
      <c r="R259" s="123"/>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44">
        <f t="shared" si="17"/>
        <v>177888.636</v>
      </c>
      <c r="BB259" s="128">
        <f t="shared" si="18"/>
        <v>177888.636</v>
      </c>
      <c r="BC259" s="46" t="str">
        <f t="shared" si="19"/>
        <v>INR  One Lakh Seventy Seven Thousand Eight Hundred &amp; Eighty Eight  and Paise Sixty Four Only</v>
      </c>
      <c r="IE259" s="17"/>
      <c r="IF259" s="17"/>
      <c r="IG259" s="17"/>
      <c r="IH259" s="17"/>
      <c r="II259" s="17"/>
    </row>
    <row r="260" spans="1:243" s="16" customFormat="1" ht="114">
      <c r="A260" s="28">
        <v>91</v>
      </c>
      <c r="B260" s="89" t="s">
        <v>236</v>
      </c>
      <c r="C260" s="90" t="s">
        <v>501</v>
      </c>
      <c r="D260" s="81">
        <v>37.15</v>
      </c>
      <c r="E260" s="87" t="s">
        <v>267</v>
      </c>
      <c r="F260" s="117">
        <v>634.3</v>
      </c>
      <c r="G260" s="123"/>
      <c r="H260" s="124"/>
      <c r="I260" s="29" t="s">
        <v>38</v>
      </c>
      <c r="J260" s="15">
        <f t="shared" si="16"/>
        <v>1</v>
      </c>
      <c r="K260" s="125" t="s">
        <v>60</v>
      </c>
      <c r="L260" s="125" t="s">
        <v>7</v>
      </c>
      <c r="M260" s="126"/>
      <c r="N260" s="123"/>
      <c r="O260" s="123"/>
      <c r="P260" s="127"/>
      <c r="Q260" s="123"/>
      <c r="R260" s="123"/>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44">
        <f t="shared" si="17"/>
        <v>23564.245</v>
      </c>
      <c r="BB260" s="128">
        <f t="shared" si="18"/>
        <v>23564.245</v>
      </c>
      <c r="BC260" s="46" t="str">
        <f t="shared" si="19"/>
        <v>INR  Twenty Three Thousand Five Hundred &amp; Sixty Four  and Paise Twenty Four Only</v>
      </c>
      <c r="IE260" s="17"/>
      <c r="IF260" s="17"/>
      <c r="IG260" s="17"/>
      <c r="IH260" s="17"/>
      <c r="II260" s="17"/>
    </row>
    <row r="261" spans="1:243" s="16" customFormat="1" ht="128.25">
      <c r="A261" s="28">
        <v>92</v>
      </c>
      <c r="B261" s="89" t="s">
        <v>237</v>
      </c>
      <c r="C261" s="90" t="s">
        <v>502</v>
      </c>
      <c r="D261" s="81"/>
      <c r="E261" s="87"/>
      <c r="F261" s="81"/>
      <c r="G261" s="123"/>
      <c r="H261" s="124"/>
      <c r="I261" s="29" t="s">
        <v>38</v>
      </c>
      <c r="J261" s="15">
        <f t="shared" si="16"/>
        <v>1</v>
      </c>
      <c r="K261" s="125" t="s">
        <v>60</v>
      </c>
      <c r="L261" s="125" t="s">
        <v>7</v>
      </c>
      <c r="M261" s="124"/>
      <c r="N261" s="123"/>
      <c r="O261" s="123"/>
      <c r="P261" s="127"/>
      <c r="Q261" s="123"/>
      <c r="R261" s="123"/>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44"/>
      <c r="BB261" s="128"/>
      <c r="BC261" s="46"/>
      <c r="IE261" s="17"/>
      <c r="IF261" s="17"/>
      <c r="IG261" s="17"/>
      <c r="IH261" s="17"/>
      <c r="II261" s="17"/>
    </row>
    <row r="262" spans="1:243" s="16" customFormat="1" ht="42.75">
      <c r="A262" s="28">
        <v>92.01</v>
      </c>
      <c r="B262" s="86" t="s">
        <v>233</v>
      </c>
      <c r="C262" s="90" t="s">
        <v>503</v>
      </c>
      <c r="D262" s="81">
        <v>21.53</v>
      </c>
      <c r="E262" s="87" t="s">
        <v>268</v>
      </c>
      <c r="F262" s="122">
        <v>5703.72</v>
      </c>
      <c r="G262" s="123"/>
      <c r="H262" s="124"/>
      <c r="I262" s="29" t="s">
        <v>38</v>
      </c>
      <c r="J262" s="15">
        <f t="shared" si="16"/>
        <v>1</v>
      </c>
      <c r="K262" s="125" t="s">
        <v>60</v>
      </c>
      <c r="L262" s="125" t="s">
        <v>7</v>
      </c>
      <c r="M262" s="126"/>
      <c r="N262" s="123"/>
      <c r="O262" s="123"/>
      <c r="P262" s="127"/>
      <c r="Q262" s="123"/>
      <c r="R262" s="123"/>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44">
        <f t="shared" si="17"/>
        <v>122801.09160000001</v>
      </c>
      <c r="BB262" s="128">
        <f t="shared" si="18"/>
        <v>122801.09160000001</v>
      </c>
      <c r="BC262" s="46" t="str">
        <f t="shared" si="19"/>
        <v>INR  One Lakh Twenty Two Thousand Eight Hundred &amp; One  and Paise Nine Only</v>
      </c>
      <c r="IE262" s="17"/>
      <c r="IF262" s="17"/>
      <c r="IG262" s="17"/>
      <c r="IH262" s="17"/>
      <c r="II262" s="17"/>
    </row>
    <row r="263" spans="1:243" s="16" customFormat="1" ht="114">
      <c r="A263" s="28">
        <v>93</v>
      </c>
      <c r="B263" s="118" t="s">
        <v>235</v>
      </c>
      <c r="C263" s="90" t="s">
        <v>504</v>
      </c>
      <c r="D263" s="119"/>
      <c r="E263" s="95"/>
      <c r="F263" s="94"/>
      <c r="G263" s="123"/>
      <c r="H263" s="124"/>
      <c r="I263" s="29"/>
      <c r="J263" s="15"/>
      <c r="K263" s="125"/>
      <c r="L263" s="125"/>
      <c r="M263" s="124"/>
      <c r="N263" s="123"/>
      <c r="O263" s="123"/>
      <c r="P263" s="127"/>
      <c r="Q263" s="123"/>
      <c r="R263" s="123"/>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44"/>
      <c r="BB263" s="128"/>
      <c r="BC263" s="46"/>
      <c r="IE263" s="17"/>
      <c r="IF263" s="17"/>
      <c r="IG263" s="17"/>
      <c r="IH263" s="17"/>
      <c r="II263" s="17"/>
    </row>
    <row r="264" spans="1:243" s="16" customFormat="1" ht="42.75">
      <c r="A264" s="28">
        <v>93.01</v>
      </c>
      <c r="B264" s="120" t="s">
        <v>233</v>
      </c>
      <c r="C264" s="90" t="s">
        <v>505</v>
      </c>
      <c r="D264" s="117">
        <v>3.47</v>
      </c>
      <c r="E264" s="121" t="s">
        <v>266</v>
      </c>
      <c r="F264" s="122">
        <v>5569.7</v>
      </c>
      <c r="G264" s="123"/>
      <c r="H264" s="124"/>
      <c r="I264" s="29" t="s">
        <v>38</v>
      </c>
      <c r="J264" s="15">
        <f t="shared" si="16"/>
        <v>1</v>
      </c>
      <c r="K264" s="125" t="s">
        <v>60</v>
      </c>
      <c r="L264" s="125" t="s">
        <v>7</v>
      </c>
      <c r="M264" s="126"/>
      <c r="N264" s="123"/>
      <c r="O264" s="123"/>
      <c r="P264" s="127"/>
      <c r="Q264" s="123"/>
      <c r="R264" s="123"/>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44">
        <f t="shared" si="17"/>
        <v>19326.859</v>
      </c>
      <c r="BB264" s="128">
        <f t="shared" si="18"/>
        <v>19326.859</v>
      </c>
      <c r="BC264" s="46" t="str">
        <f t="shared" si="19"/>
        <v>INR  Nineteen Thousand Three Hundred &amp; Twenty Six  and Paise Eighty Six Only</v>
      </c>
      <c r="IE264" s="17"/>
      <c r="IF264" s="17"/>
      <c r="IG264" s="17"/>
      <c r="IH264" s="17"/>
      <c r="II264" s="17"/>
    </row>
    <row r="265" spans="1:243" s="16" customFormat="1" ht="99.75">
      <c r="A265" s="28">
        <v>94</v>
      </c>
      <c r="B265" s="118" t="s">
        <v>238</v>
      </c>
      <c r="C265" s="90" t="s">
        <v>506</v>
      </c>
      <c r="D265" s="119"/>
      <c r="E265" s="95"/>
      <c r="F265" s="94"/>
      <c r="G265" s="123"/>
      <c r="H265" s="124"/>
      <c r="I265" s="29" t="s">
        <v>38</v>
      </c>
      <c r="J265" s="15">
        <f t="shared" si="16"/>
        <v>1</v>
      </c>
      <c r="K265" s="125" t="s">
        <v>60</v>
      </c>
      <c r="L265" s="125" t="s">
        <v>7</v>
      </c>
      <c r="M265" s="124"/>
      <c r="N265" s="123"/>
      <c r="O265" s="123"/>
      <c r="P265" s="127"/>
      <c r="Q265" s="123"/>
      <c r="R265" s="123"/>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44"/>
      <c r="BB265" s="128"/>
      <c r="BC265" s="46"/>
      <c r="IE265" s="17"/>
      <c r="IF265" s="17"/>
      <c r="IG265" s="17"/>
      <c r="IH265" s="17"/>
      <c r="II265" s="17"/>
    </row>
    <row r="266" spans="1:243" s="16" customFormat="1" ht="42.75">
      <c r="A266" s="28">
        <v>94.01</v>
      </c>
      <c r="B266" s="120" t="s">
        <v>233</v>
      </c>
      <c r="C266" s="90" t="s">
        <v>507</v>
      </c>
      <c r="D266" s="117">
        <v>5.2</v>
      </c>
      <c r="E266" s="121" t="s">
        <v>269</v>
      </c>
      <c r="F266" s="122">
        <v>113</v>
      </c>
      <c r="G266" s="123"/>
      <c r="H266" s="124"/>
      <c r="I266" s="29" t="s">
        <v>38</v>
      </c>
      <c r="J266" s="15">
        <f t="shared" si="16"/>
        <v>1</v>
      </c>
      <c r="K266" s="125" t="s">
        <v>60</v>
      </c>
      <c r="L266" s="125" t="s">
        <v>7</v>
      </c>
      <c r="M266" s="126"/>
      <c r="N266" s="123"/>
      <c r="O266" s="123"/>
      <c r="P266" s="127"/>
      <c r="Q266" s="123"/>
      <c r="R266" s="123"/>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44">
        <f t="shared" si="17"/>
        <v>587.6</v>
      </c>
      <c r="BB266" s="128">
        <f t="shared" si="18"/>
        <v>587.6</v>
      </c>
      <c r="BC266" s="46" t="str">
        <f t="shared" si="19"/>
        <v>INR  Five Hundred &amp; Eighty Seven  and Paise Sixty Only</v>
      </c>
      <c r="IE266" s="17"/>
      <c r="IF266" s="17"/>
      <c r="IG266" s="17"/>
      <c r="IH266" s="17"/>
      <c r="II266" s="17"/>
    </row>
    <row r="267" spans="1:243" s="16" customFormat="1" ht="114">
      <c r="A267" s="28">
        <v>95</v>
      </c>
      <c r="B267" s="118" t="s">
        <v>239</v>
      </c>
      <c r="C267" s="90" t="s">
        <v>508</v>
      </c>
      <c r="D267" s="117">
        <v>83.82</v>
      </c>
      <c r="E267" s="121" t="s">
        <v>269</v>
      </c>
      <c r="F267" s="122">
        <v>121.3</v>
      </c>
      <c r="G267" s="123"/>
      <c r="H267" s="124"/>
      <c r="I267" s="29" t="s">
        <v>38</v>
      </c>
      <c r="J267" s="15">
        <f t="shared" si="16"/>
        <v>1</v>
      </c>
      <c r="K267" s="125" t="s">
        <v>60</v>
      </c>
      <c r="L267" s="125" t="s">
        <v>7</v>
      </c>
      <c r="M267" s="126"/>
      <c r="N267" s="123"/>
      <c r="O267" s="123"/>
      <c r="P267" s="127"/>
      <c r="Q267" s="123"/>
      <c r="R267" s="123"/>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44">
        <f t="shared" si="17"/>
        <v>10167.365999999998</v>
      </c>
      <c r="BB267" s="128">
        <f t="shared" si="18"/>
        <v>10167.365999999998</v>
      </c>
      <c r="BC267" s="46" t="str">
        <f t="shared" si="19"/>
        <v>INR  Ten Thousand One Hundred &amp; Sixty Seven  and Paise Thirty Seven Only</v>
      </c>
      <c r="IE267" s="17"/>
      <c r="IF267" s="17"/>
      <c r="IG267" s="17"/>
      <c r="IH267" s="17"/>
      <c r="II267" s="17"/>
    </row>
    <row r="268" spans="1:243" s="16" customFormat="1" ht="128.25">
      <c r="A268" s="28">
        <v>96</v>
      </c>
      <c r="B268" s="89" t="s">
        <v>240</v>
      </c>
      <c r="C268" s="90" t="s">
        <v>509</v>
      </c>
      <c r="D268" s="81">
        <v>2</v>
      </c>
      <c r="E268" s="87" t="s">
        <v>150</v>
      </c>
      <c r="F268" s="122">
        <v>321.1</v>
      </c>
      <c r="G268" s="123"/>
      <c r="H268" s="124"/>
      <c r="I268" s="29" t="s">
        <v>38</v>
      </c>
      <c r="J268" s="15">
        <f t="shared" si="16"/>
        <v>1</v>
      </c>
      <c r="K268" s="125" t="s">
        <v>60</v>
      </c>
      <c r="L268" s="125" t="s">
        <v>7</v>
      </c>
      <c r="M268" s="126"/>
      <c r="N268" s="123"/>
      <c r="O268" s="123"/>
      <c r="P268" s="127"/>
      <c r="Q268" s="123"/>
      <c r="R268" s="123"/>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44">
        <f t="shared" si="17"/>
        <v>642.2</v>
      </c>
      <c r="BB268" s="128">
        <f t="shared" si="18"/>
        <v>642.2</v>
      </c>
      <c r="BC268" s="46" t="str">
        <f t="shared" si="19"/>
        <v>INR  Six Hundred &amp; Forty Two  and Paise Twenty Only</v>
      </c>
      <c r="IE268" s="17"/>
      <c r="IF268" s="17"/>
      <c r="IG268" s="17"/>
      <c r="IH268" s="17"/>
      <c r="II268" s="17"/>
    </row>
    <row r="269" spans="1:243" s="16" customFormat="1" ht="99.75">
      <c r="A269" s="28">
        <v>97</v>
      </c>
      <c r="B269" s="89" t="s">
        <v>241</v>
      </c>
      <c r="C269" s="90" t="s">
        <v>510</v>
      </c>
      <c r="D269" s="81">
        <v>5</v>
      </c>
      <c r="E269" s="87" t="s">
        <v>150</v>
      </c>
      <c r="F269" s="122">
        <v>179.7</v>
      </c>
      <c r="G269" s="123"/>
      <c r="H269" s="124"/>
      <c r="I269" s="29" t="s">
        <v>38</v>
      </c>
      <c r="J269" s="15">
        <f t="shared" si="16"/>
        <v>1</v>
      </c>
      <c r="K269" s="125" t="s">
        <v>60</v>
      </c>
      <c r="L269" s="125" t="s">
        <v>7</v>
      </c>
      <c r="M269" s="126"/>
      <c r="N269" s="123"/>
      <c r="O269" s="123"/>
      <c r="P269" s="127"/>
      <c r="Q269" s="123"/>
      <c r="R269" s="123"/>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44">
        <f t="shared" si="17"/>
        <v>898.5</v>
      </c>
      <c r="BB269" s="128">
        <f t="shared" si="18"/>
        <v>898.5</v>
      </c>
      <c r="BC269" s="46" t="str">
        <f t="shared" si="19"/>
        <v>INR  Eight Hundred &amp; Ninety Eight  and Paise Fifty Only</v>
      </c>
      <c r="IE269" s="17"/>
      <c r="IF269" s="17"/>
      <c r="IG269" s="17"/>
      <c r="IH269" s="17"/>
      <c r="II269" s="17"/>
    </row>
    <row r="270" spans="1:243" s="16" customFormat="1" ht="57">
      <c r="A270" s="28">
        <v>98</v>
      </c>
      <c r="B270" s="89" t="s">
        <v>242</v>
      </c>
      <c r="C270" s="90" t="s">
        <v>511</v>
      </c>
      <c r="D270" s="81">
        <v>10.8</v>
      </c>
      <c r="E270" s="87" t="s">
        <v>266</v>
      </c>
      <c r="F270" s="117">
        <v>72</v>
      </c>
      <c r="G270" s="123"/>
      <c r="H270" s="124"/>
      <c r="I270" s="29" t="s">
        <v>38</v>
      </c>
      <c r="J270" s="15">
        <f t="shared" si="16"/>
        <v>1</v>
      </c>
      <c r="K270" s="125" t="s">
        <v>60</v>
      </c>
      <c r="L270" s="125" t="s">
        <v>7</v>
      </c>
      <c r="M270" s="126"/>
      <c r="N270" s="123"/>
      <c r="O270" s="123"/>
      <c r="P270" s="127"/>
      <c r="Q270" s="123"/>
      <c r="R270" s="123"/>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44">
        <f t="shared" si="17"/>
        <v>777.6</v>
      </c>
      <c r="BB270" s="128">
        <f t="shared" si="18"/>
        <v>777.6</v>
      </c>
      <c r="BC270" s="46" t="str">
        <f t="shared" si="19"/>
        <v>INR  Seven Hundred &amp; Seventy Seven  and Paise Sixty Only</v>
      </c>
      <c r="IE270" s="17"/>
      <c r="IF270" s="17"/>
      <c r="IG270" s="17"/>
      <c r="IH270" s="17"/>
      <c r="II270" s="17"/>
    </row>
    <row r="271" spans="1:243" s="16" customFormat="1" ht="213.75">
      <c r="A271" s="28">
        <v>99</v>
      </c>
      <c r="B271" s="78" t="s">
        <v>540</v>
      </c>
      <c r="C271" s="90" t="s">
        <v>512</v>
      </c>
      <c r="D271" s="79"/>
      <c r="E271" s="80"/>
      <c r="F271" s="81"/>
      <c r="G271" s="123"/>
      <c r="H271" s="124"/>
      <c r="I271" s="29" t="s">
        <v>38</v>
      </c>
      <c r="J271" s="15">
        <f t="shared" si="16"/>
        <v>1</v>
      </c>
      <c r="K271" s="125" t="s">
        <v>60</v>
      </c>
      <c r="L271" s="125" t="s">
        <v>7</v>
      </c>
      <c r="M271" s="124"/>
      <c r="N271" s="123"/>
      <c r="O271" s="123"/>
      <c r="P271" s="127"/>
      <c r="Q271" s="123"/>
      <c r="R271" s="123"/>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44"/>
      <c r="BB271" s="128"/>
      <c r="BC271" s="46"/>
      <c r="IE271" s="17"/>
      <c r="IF271" s="17"/>
      <c r="IG271" s="17"/>
      <c r="IH271" s="17"/>
      <c r="II271" s="17"/>
    </row>
    <row r="272" spans="1:243" s="16" customFormat="1" ht="57">
      <c r="A272" s="28">
        <v>99.01</v>
      </c>
      <c r="B272" s="82" t="s">
        <v>243</v>
      </c>
      <c r="C272" s="90" t="s">
        <v>513</v>
      </c>
      <c r="D272" s="80">
        <v>1</v>
      </c>
      <c r="E272" s="83" t="s">
        <v>150</v>
      </c>
      <c r="F272" s="79">
        <v>22062.7</v>
      </c>
      <c r="G272" s="123"/>
      <c r="H272" s="124"/>
      <c r="I272" s="29" t="s">
        <v>38</v>
      </c>
      <c r="J272" s="15">
        <f t="shared" si="16"/>
        <v>1</v>
      </c>
      <c r="K272" s="125" t="s">
        <v>60</v>
      </c>
      <c r="L272" s="125" t="s">
        <v>7</v>
      </c>
      <c r="M272" s="126"/>
      <c r="N272" s="123"/>
      <c r="O272" s="123"/>
      <c r="P272" s="127"/>
      <c r="Q272" s="123"/>
      <c r="R272" s="123"/>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44">
        <f t="shared" si="17"/>
        <v>22062.7</v>
      </c>
      <c r="BB272" s="128">
        <f t="shared" si="18"/>
        <v>22062.7</v>
      </c>
      <c r="BC272" s="46" t="str">
        <f t="shared" si="19"/>
        <v>INR  Twenty Two Thousand  &amp;Sixty Two  and Paise Seventy Only</v>
      </c>
      <c r="IE272" s="17"/>
      <c r="IF272" s="17"/>
      <c r="IG272" s="17"/>
      <c r="IH272" s="17"/>
      <c r="II272" s="17"/>
    </row>
    <row r="273" spans="1:243" s="16" customFormat="1" ht="42.75">
      <c r="A273" s="28">
        <v>99.02</v>
      </c>
      <c r="B273" s="84" t="s">
        <v>244</v>
      </c>
      <c r="C273" s="90" t="s">
        <v>514</v>
      </c>
      <c r="D273" s="80">
        <v>1</v>
      </c>
      <c r="E273" s="83" t="s">
        <v>150</v>
      </c>
      <c r="F273" s="79">
        <v>5050</v>
      </c>
      <c r="G273" s="123"/>
      <c r="H273" s="124"/>
      <c r="I273" s="29" t="s">
        <v>38</v>
      </c>
      <c r="J273" s="15">
        <f t="shared" si="16"/>
        <v>1</v>
      </c>
      <c r="K273" s="125" t="s">
        <v>60</v>
      </c>
      <c r="L273" s="125" t="s">
        <v>7</v>
      </c>
      <c r="M273" s="126"/>
      <c r="N273" s="123"/>
      <c r="O273" s="123"/>
      <c r="P273" s="127"/>
      <c r="Q273" s="123"/>
      <c r="R273" s="123"/>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44">
        <f t="shared" si="17"/>
        <v>5050</v>
      </c>
      <c r="BB273" s="128">
        <f t="shared" si="18"/>
        <v>5050</v>
      </c>
      <c r="BC273" s="46" t="str">
        <f t="shared" si="19"/>
        <v>INR  Five Thousand  &amp;Fifty  Only</v>
      </c>
      <c r="IE273" s="17"/>
      <c r="IF273" s="17"/>
      <c r="IG273" s="17"/>
      <c r="IH273" s="17"/>
      <c r="II273" s="17"/>
    </row>
    <row r="274" spans="1:243" s="16" customFormat="1" ht="42.75">
      <c r="A274" s="28">
        <v>99.03</v>
      </c>
      <c r="B274" s="84" t="s">
        <v>245</v>
      </c>
      <c r="C274" s="90" t="s">
        <v>515</v>
      </c>
      <c r="D274" s="80">
        <v>80</v>
      </c>
      <c r="E274" s="83" t="s">
        <v>264</v>
      </c>
      <c r="F274" s="79">
        <v>170</v>
      </c>
      <c r="G274" s="123"/>
      <c r="H274" s="124"/>
      <c r="I274" s="29" t="s">
        <v>38</v>
      </c>
      <c r="J274" s="15">
        <f t="shared" si="16"/>
        <v>1</v>
      </c>
      <c r="K274" s="125" t="s">
        <v>60</v>
      </c>
      <c r="L274" s="125" t="s">
        <v>7</v>
      </c>
      <c r="M274" s="126"/>
      <c r="N274" s="123"/>
      <c r="O274" s="123"/>
      <c r="P274" s="127"/>
      <c r="Q274" s="123"/>
      <c r="R274" s="123"/>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44">
        <f t="shared" si="17"/>
        <v>13600</v>
      </c>
      <c r="BB274" s="128">
        <f t="shared" si="18"/>
        <v>13600</v>
      </c>
      <c r="BC274" s="46" t="str">
        <f t="shared" si="19"/>
        <v>INR  Thirteen Thousand Six Hundred    Only</v>
      </c>
      <c r="IE274" s="17"/>
      <c r="IF274" s="17"/>
      <c r="IG274" s="17"/>
      <c r="IH274" s="17"/>
      <c r="II274" s="17"/>
    </row>
    <row r="275" spans="1:243" s="16" customFormat="1" ht="42.75">
      <c r="A275" s="28">
        <v>99.04</v>
      </c>
      <c r="B275" s="84" t="s">
        <v>246</v>
      </c>
      <c r="C275" s="90" t="s">
        <v>516</v>
      </c>
      <c r="D275" s="80">
        <v>30</v>
      </c>
      <c r="E275" s="83" t="s">
        <v>264</v>
      </c>
      <c r="F275" s="79">
        <v>9.1</v>
      </c>
      <c r="G275" s="123"/>
      <c r="H275" s="124"/>
      <c r="I275" s="29" t="s">
        <v>38</v>
      </c>
      <c r="J275" s="15">
        <f t="shared" si="16"/>
        <v>1</v>
      </c>
      <c r="K275" s="125" t="s">
        <v>60</v>
      </c>
      <c r="L275" s="125" t="s">
        <v>7</v>
      </c>
      <c r="M275" s="126"/>
      <c r="N275" s="123"/>
      <c r="O275" s="123"/>
      <c r="P275" s="127"/>
      <c r="Q275" s="123"/>
      <c r="R275" s="123"/>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44">
        <f t="shared" si="17"/>
        <v>273</v>
      </c>
      <c r="BB275" s="128">
        <f t="shared" si="18"/>
        <v>273</v>
      </c>
      <c r="BC275" s="46" t="str">
        <f t="shared" si="19"/>
        <v>INR  Two Hundred &amp; Seventy Three  Only</v>
      </c>
      <c r="IE275" s="17"/>
      <c r="IF275" s="17"/>
      <c r="IG275" s="17"/>
      <c r="IH275" s="17"/>
      <c r="II275" s="17"/>
    </row>
    <row r="276" spans="1:243" s="16" customFormat="1" ht="42.75">
      <c r="A276" s="28">
        <v>99.05</v>
      </c>
      <c r="B276" s="84" t="s">
        <v>247</v>
      </c>
      <c r="C276" s="90" t="s">
        <v>517</v>
      </c>
      <c r="D276" s="80">
        <v>70</v>
      </c>
      <c r="E276" s="83" t="s">
        <v>264</v>
      </c>
      <c r="F276" s="79">
        <v>35</v>
      </c>
      <c r="G276" s="123"/>
      <c r="H276" s="124"/>
      <c r="I276" s="29" t="s">
        <v>38</v>
      </c>
      <c r="J276" s="15">
        <f t="shared" si="16"/>
        <v>1</v>
      </c>
      <c r="K276" s="125" t="s">
        <v>60</v>
      </c>
      <c r="L276" s="125" t="s">
        <v>7</v>
      </c>
      <c r="M276" s="126"/>
      <c r="N276" s="123"/>
      <c r="O276" s="123"/>
      <c r="P276" s="127"/>
      <c r="Q276" s="123"/>
      <c r="R276" s="123"/>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44">
        <f t="shared" si="17"/>
        <v>2450</v>
      </c>
      <c r="BB276" s="128">
        <f t="shared" si="18"/>
        <v>2450</v>
      </c>
      <c r="BC276" s="46" t="str">
        <f t="shared" si="19"/>
        <v>INR  Two Thousand Four Hundred &amp; Fifty  Only</v>
      </c>
      <c r="IE276" s="17"/>
      <c r="IF276" s="17"/>
      <c r="IG276" s="17"/>
      <c r="IH276" s="17"/>
      <c r="II276" s="17"/>
    </row>
    <row r="277" spans="1:243" s="16" customFormat="1" ht="42.75">
      <c r="A277" s="28">
        <v>99.06</v>
      </c>
      <c r="B277" s="85" t="s">
        <v>248</v>
      </c>
      <c r="C277" s="90" t="s">
        <v>518</v>
      </c>
      <c r="D277" s="80">
        <v>1</v>
      </c>
      <c r="E277" s="83" t="s">
        <v>150</v>
      </c>
      <c r="F277" s="79">
        <v>202</v>
      </c>
      <c r="G277" s="123"/>
      <c r="H277" s="124"/>
      <c r="I277" s="29" t="s">
        <v>38</v>
      </c>
      <c r="J277" s="15">
        <f t="shared" si="16"/>
        <v>1</v>
      </c>
      <c r="K277" s="125" t="s">
        <v>60</v>
      </c>
      <c r="L277" s="125" t="s">
        <v>7</v>
      </c>
      <c r="M277" s="126"/>
      <c r="N277" s="123"/>
      <c r="O277" s="123"/>
      <c r="P277" s="127"/>
      <c r="Q277" s="123"/>
      <c r="R277" s="123"/>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44">
        <f t="shared" si="17"/>
        <v>202</v>
      </c>
      <c r="BB277" s="128">
        <f t="shared" si="18"/>
        <v>202</v>
      </c>
      <c r="BC277" s="46" t="str">
        <f t="shared" si="19"/>
        <v>INR  Two Hundred &amp; Two  Only</v>
      </c>
      <c r="IE277" s="17"/>
      <c r="IF277" s="17"/>
      <c r="IG277" s="17"/>
      <c r="IH277" s="17"/>
      <c r="II277" s="17"/>
    </row>
    <row r="278" spans="1:243" s="16" customFormat="1" ht="42.75">
      <c r="A278" s="28">
        <v>99.07</v>
      </c>
      <c r="B278" s="85" t="s">
        <v>249</v>
      </c>
      <c r="C278" s="90" t="s">
        <v>519</v>
      </c>
      <c r="D278" s="80">
        <v>1</v>
      </c>
      <c r="E278" s="83" t="s">
        <v>150</v>
      </c>
      <c r="F278" s="79">
        <v>121.1</v>
      </c>
      <c r="G278" s="123"/>
      <c r="H278" s="124"/>
      <c r="I278" s="29" t="s">
        <v>38</v>
      </c>
      <c r="J278" s="15">
        <f t="shared" si="16"/>
        <v>1</v>
      </c>
      <c r="K278" s="125" t="s">
        <v>60</v>
      </c>
      <c r="L278" s="125" t="s">
        <v>7</v>
      </c>
      <c r="M278" s="126"/>
      <c r="N278" s="123"/>
      <c r="O278" s="123"/>
      <c r="P278" s="127"/>
      <c r="Q278" s="123"/>
      <c r="R278" s="123"/>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44">
        <f t="shared" si="17"/>
        <v>121.1</v>
      </c>
      <c r="BB278" s="128">
        <f t="shared" si="18"/>
        <v>121.1</v>
      </c>
      <c r="BC278" s="46" t="str">
        <f t="shared" si="19"/>
        <v>INR  One Hundred &amp; Twenty One  and Paise Ten Only</v>
      </c>
      <c r="IE278" s="17"/>
      <c r="IF278" s="17"/>
      <c r="IG278" s="17"/>
      <c r="IH278" s="17"/>
      <c r="II278" s="17"/>
    </row>
    <row r="279" spans="1:243" s="16" customFormat="1" ht="42.75">
      <c r="A279" s="28">
        <v>99.08</v>
      </c>
      <c r="B279" s="85" t="s">
        <v>250</v>
      </c>
      <c r="C279" s="90" t="s">
        <v>520</v>
      </c>
      <c r="D279" s="80">
        <v>1</v>
      </c>
      <c r="E279" s="83" t="s">
        <v>150</v>
      </c>
      <c r="F279" s="79">
        <v>202</v>
      </c>
      <c r="G279" s="123"/>
      <c r="H279" s="124"/>
      <c r="I279" s="29" t="s">
        <v>38</v>
      </c>
      <c r="J279" s="15">
        <f t="shared" si="16"/>
        <v>1</v>
      </c>
      <c r="K279" s="125" t="s">
        <v>60</v>
      </c>
      <c r="L279" s="125" t="s">
        <v>7</v>
      </c>
      <c r="M279" s="126"/>
      <c r="N279" s="123"/>
      <c r="O279" s="123"/>
      <c r="P279" s="127"/>
      <c r="Q279" s="123"/>
      <c r="R279" s="123"/>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44">
        <f t="shared" si="17"/>
        <v>202</v>
      </c>
      <c r="BB279" s="128">
        <f t="shared" si="18"/>
        <v>202</v>
      </c>
      <c r="BC279" s="46" t="str">
        <f t="shared" si="19"/>
        <v>INR  Two Hundred &amp; Two  Only</v>
      </c>
      <c r="IE279" s="17"/>
      <c r="IF279" s="17"/>
      <c r="IG279" s="17"/>
      <c r="IH279" s="17"/>
      <c r="II279" s="17"/>
    </row>
    <row r="280" spans="1:243" s="16" customFormat="1" ht="42.75">
      <c r="A280" s="28">
        <v>99.09</v>
      </c>
      <c r="B280" s="84" t="s">
        <v>251</v>
      </c>
      <c r="C280" s="90" t="s">
        <v>521</v>
      </c>
      <c r="D280" s="80">
        <v>1</v>
      </c>
      <c r="E280" s="83" t="s">
        <v>150</v>
      </c>
      <c r="F280" s="79">
        <v>2000</v>
      </c>
      <c r="G280" s="123"/>
      <c r="H280" s="124"/>
      <c r="I280" s="29" t="s">
        <v>38</v>
      </c>
      <c r="J280" s="15">
        <f t="shared" si="16"/>
        <v>1</v>
      </c>
      <c r="K280" s="125" t="s">
        <v>60</v>
      </c>
      <c r="L280" s="125" t="s">
        <v>7</v>
      </c>
      <c r="M280" s="126"/>
      <c r="N280" s="123"/>
      <c r="O280" s="123"/>
      <c r="P280" s="127"/>
      <c r="Q280" s="123"/>
      <c r="R280" s="123"/>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44">
        <f t="shared" si="17"/>
        <v>2000</v>
      </c>
      <c r="BB280" s="128">
        <f t="shared" si="18"/>
        <v>2000</v>
      </c>
      <c r="BC280" s="46" t="str">
        <f t="shared" si="19"/>
        <v>INR  Two Thousand    Only</v>
      </c>
      <c r="IE280" s="17"/>
      <c r="IF280" s="17"/>
      <c r="IG280" s="17"/>
      <c r="IH280" s="17"/>
      <c r="II280" s="17"/>
    </row>
    <row r="281" spans="1:243" s="16" customFormat="1" ht="128.25">
      <c r="A281" s="28">
        <v>100</v>
      </c>
      <c r="B281" s="78" t="s">
        <v>252</v>
      </c>
      <c r="C281" s="90" t="s">
        <v>522</v>
      </c>
      <c r="D281" s="79"/>
      <c r="E281" s="80"/>
      <c r="F281" s="81"/>
      <c r="G281" s="123"/>
      <c r="H281" s="124"/>
      <c r="I281" s="29" t="s">
        <v>38</v>
      </c>
      <c r="J281" s="15">
        <f t="shared" si="16"/>
        <v>1</v>
      </c>
      <c r="K281" s="125" t="s">
        <v>60</v>
      </c>
      <c r="L281" s="125" t="s">
        <v>7</v>
      </c>
      <c r="M281" s="124"/>
      <c r="N281" s="123"/>
      <c r="O281" s="123"/>
      <c r="P281" s="127"/>
      <c r="Q281" s="123"/>
      <c r="R281" s="123"/>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44"/>
      <c r="BB281" s="128"/>
      <c r="BC281" s="46"/>
      <c r="IE281" s="17"/>
      <c r="IF281" s="17"/>
      <c r="IG281" s="17"/>
      <c r="IH281" s="17"/>
      <c r="II281" s="17"/>
    </row>
    <row r="282" spans="1:243" s="16" customFormat="1" ht="42.75">
      <c r="A282" s="28">
        <v>100.01</v>
      </c>
      <c r="B282" s="86" t="s">
        <v>253</v>
      </c>
      <c r="C282" s="90" t="s">
        <v>523</v>
      </c>
      <c r="D282" s="81">
        <v>50</v>
      </c>
      <c r="E282" s="87" t="s">
        <v>270</v>
      </c>
      <c r="F282" s="81">
        <v>115.3</v>
      </c>
      <c r="G282" s="123"/>
      <c r="H282" s="124"/>
      <c r="I282" s="29" t="s">
        <v>38</v>
      </c>
      <c r="J282" s="15">
        <f t="shared" si="16"/>
        <v>1</v>
      </c>
      <c r="K282" s="125" t="s">
        <v>60</v>
      </c>
      <c r="L282" s="125" t="s">
        <v>7</v>
      </c>
      <c r="M282" s="126"/>
      <c r="N282" s="123"/>
      <c r="O282" s="123"/>
      <c r="P282" s="127"/>
      <c r="Q282" s="123"/>
      <c r="R282" s="123"/>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44">
        <f t="shared" si="17"/>
        <v>5765</v>
      </c>
      <c r="BB282" s="128">
        <f t="shared" si="18"/>
        <v>5765</v>
      </c>
      <c r="BC282" s="46" t="str">
        <f t="shared" si="19"/>
        <v>INR  Five Thousand Seven Hundred &amp; Sixty Five  Only</v>
      </c>
      <c r="IE282" s="17"/>
      <c r="IF282" s="17"/>
      <c r="IG282" s="17"/>
      <c r="IH282" s="17"/>
      <c r="II282" s="17"/>
    </row>
    <row r="283" spans="1:243" s="16" customFormat="1" ht="313.5">
      <c r="A283" s="28">
        <v>101</v>
      </c>
      <c r="B283" s="78" t="s">
        <v>541</v>
      </c>
      <c r="C283" s="90" t="s">
        <v>524</v>
      </c>
      <c r="D283" s="80"/>
      <c r="E283" s="80"/>
      <c r="F283" s="81"/>
      <c r="G283" s="123"/>
      <c r="H283" s="124"/>
      <c r="I283" s="29" t="s">
        <v>38</v>
      </c>
      <c r="J283" s="15">
        <f t="shared" si="16"/>
        <v>1</v>
      </c>
      <c r="K283" s="125" t="s">
        <v>60</v>
      </c>
      <c r="L283" s="125" t="s">
        <v>7</v>
      </c>
      <c r="M283" s="124"/>
      <c r="N283" s="123"/>
      <c r="O283" s="123"/>
      <c r="P283" s="127"/>
      <c r="Q283" s="123"/>
      <c r="R283" s="123"/>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44"/>
      <c r="BB283" s="128"/>
      <c r="BC283" s="46"/>
      <c r="IE283" s="17"/>
      <c r="IF283" s="17"/>
      <c r="IG283" s="17"/>
      <c r="IH283" s="17"/>
      <c r="II283" s="17"/>
    </row>
    <row r="284" spans="1:243" s="16" customFormat="1" ht="42.75">
      <c r="A284" s="28">
        <v>101.01</v>
      </c>
      <c r="B284" s="88" t="s">
        <v>542</v>
      </c>
      <c r="C284" s="90" t="s">
        <v>525</v>
      </c>
      <c r="D284" s="80">
        <v>30</v>
      </c>
      <c r="E284" s="83" t="s">
        <v>270</v>
      </c>
      <c r="F284" s="80">
        <v>657</v>
      </c>
      <c r="G284" s="123"/>
      <c r="H284" s="124"/>
      <c r="I284" s="29" t="s">
        <v>38</v>
      </c>
      <c r="J284" s="15">
        <f t="shared" si="16"/>
        <v>1</v>
      </c>
      <c r="K284" s="125" t="s">
        <v>60</v>
      </c>
      <c r="L284" s="125" t="s">
        <v>7</v>
      </c>
      <c r="M284" s="126"/>
      <c r="N284" s="123"/>
      <c r="O284" s="123"/>
      <c r="P284" s="127"/>
      <c r="Q284" s="123"/>
      <c r="R284" s="123"/>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44">
        <f t="shared" si="17"/>
        <v>19710</v>
      </c>
      <c r="BB284" s="128">
        <f t="shared" si="18"/>
        <v>19710</v>
      </c>
      <c r="BC284" s="46" t="str">
        <f t="shared" si="19"/>
        <v>INR  Nineteen Thousand Seven Hundred &amp; Ten  Only</v>
      </c>
      <c r="IE284" s="17"/>
      <c r="IF284" s="17"/>
      <c r="IG284" s="17"/>
      <c r="IH284" s="17"/>
      <c r="II284" s="17"/>
    </row>
    <row r="285" spans="1:243" s="16" customFormat="1" ht="42.75">
      <c r="A285" s="28">
        <v>101.02</v>
      </c>
      <c r="B285" s="88" t="s">
        <v>543</v>
      </c>
      <c r="C285" s="90" t="s">
        <v>526</v>
      </c>
      <c r="D285" s="80">
        <v>60</v>
      </c>
      <c r="E285" s="83" t="s">
        <v>270</v>
      </c>
      <c r="F285" s="80">
        <v>657</v>
      </c>
      <c r="G285" s="123"/>
      <c r="H285" s="124"/>
      <c r="I285" s="29" t="s">
        <v>38</v>
      </c>
      <c r="J285" s="15">
        <f t="shared" si="16"/>
        <v>1</v>
      </c>
      <c r="K285" s="125" t="s">
        <v>60</v>
      </c>
      <c r="L285" s="125" t="s">
        <v>7</v>
      </c>
      <c r="M285" s="126"/>
      <c r="N285" s="123"/>
      <c r="O285" s="123"/>
      <c r="P285" s="127"/>
      <c r="Q285" s="123"/>
      <c r="R285" s="123"/>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44">
        <f t="shared" si="17"/>
        <v>39420</v>
      </c>
      <c r="BB285" s="128">
        <f t="shared" si="18"/>
        <v>39420</v>
      </c>
      <c r="BC285" s="46" t="str">
        <f t="shared" si="19"/>
        <v>INR  Thirty Nine Thousand Four Hundred &amp; Twenty  Only</v>
      </c>
      <c r="IE285" s="17"/>
      <c r="IF285" s="17"/>
      <c r="IG285" s="17"/>
      <c r="IH285" s="17"/>
      <c r="II285" s="17"/>
    </row>
    <row r="286" spans="1:243" s="16" customFormat="1" ht="156.75">
      <c r="A286" s="28">
        <v>102</v>
      </c>
      <c r="B286" s="78" t="s">
        <v>254</v>
      </c>
      <c r="C286" s="90" t="s">
        <v>527</v>
      </c>
      <c r="D286" s="80"/>
      <c r="E286" s="80"/>
      <c r="F286" s="81"/>
      <c r="G286" s="123"/>
      <c r="H286" s="124"/>
      <c r="I286" s="29" t="s">
        <v>38</v>
      </c>
      <c r="J286" s="15">
        <f t="shared" si="16"/>
        <v>1</v>
      </c>
      <c r="K286" s="125" t="s">
        <v>60</v>
      </c>
      <c r="L286" s="125" t="s">
        <v>7</v>
      </c>
      <c r="M286" s="124"/>
      <c r="N286" s="123"/>
      <c r="O286" s="123"/>
      <c r="P286" s="127"/>
      <c r="Q286" s="123"/>
      <c r="R286" s="123"/>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44"/>
      <c r="BB286" s="128"/>
      <c r="BC286" s="46"/>
      <c r="IE286" s="17"/>
      <c r="IF286" s="17"/>
      <c r="IG286" s="17"/>
      <c r="IH286" s="17"/>
      <c r="II286" s="17"/>
    </row>
    <row r="287" spans="1:243" s="16" customFormat="1" ht="42.75">
      <c r="A287" s="28">
        <v>102.01</v>
      </c>
      <c r="B287" s="84" t="s">
        <v>255</v>
      </c>
      <c r="C287" s="90" t="s">
        <v>528</v>
      </c>
      <c r="D287" s="80"/>
      <c r="E287" s="80"/>
      <c r="F287" s="81"/>
      <c r="G287" s="123"/>
      <c r="H287" s="124"/>
      <c r="I287" s="29" t="s">
        <v>38</v>
      </c>
      <c r="J287" s="15">
        <f t="shared" si="16"/>
        <v>1</v>
      </c>
      <c r="K287" s="125" t="s">
        <v>60</v>
      </c>
      <c r="L287" s="125" t="s">
        <v>7</v>
      </c>
      <c r="M287" s="124"/>
      <c r="N287" s="123"/>
      <c r="O287" s="123"/>
      <c r="P287" s="127"/>
      <c r="Q287" s="123"/>
      <c r="R287" s="123"/>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44"/>
      <c r="BB287" s="128"/>
      <c r="BC287" s="46"/>
      <c r="IE287" s="17"/>
      <c r="IF287" s="17"/>
      <c r="IG287" s="17"/>
      <c r="IH287" s="17"/>
      <c r="II287" s="17"/>
    </row>
    <row r="288" spans="1:243" s="16" customFormat="1" ht="42.75">
      <c r="A288" s="28">
        <v>102.02</v>
      </c>
      <c r="B288" s="84" t="s">
        <v>256</v>
      </c>
      <c r="C288" s="90" t="s">
        <v>529</v>
      </c>
      <c r="D288" s="80">
        <v>30</v>
      </c>
      <c r="E288" s="83" t="s">
        <v>270</v>
      </c>
      <c r="F288" s="80">
        <v>136</v>
      </c>
      <c r="G288" s="123"/>
      <c r="H288" s="124"/>
      <c r="I288" s="29" t="s">
        <v>38</v>
      </c>
      <c r="J288" s="15">
        <f aca="true" t="shared" si="20" ref="J288:J295">IF(I288="Less(-)",-1,1)</f>
        <v>1</v>
      </c>
      <c r="K288" s="125" t="s">
        <v>60</v>
      </c>
      <c r="L288" s="125" t="s">
        <v>7</v>
      </c>
      <c r="M288" s="126"/>
      <c r="N288" s="123"/>
      <c r="O288" s="123"/>
      <c r="P288" s="127"/>
      <c r="Q288" s="123"/>
      <c r="R288" s="123"/>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44">
        <f aca="true" t="shared" si="21" ref="BA288:BA295">total_amount_ba($B$2,$D$2,D288,F288,J288,K288,M288)</f>
        <v>4080</v>
      </c>
      <c r="BB288" s="128">
        <f aca="true" t="shared" si="22" ref="BB288:BB295">BA288+SUM(N288:AZ288)</f>
        <v>4080</v>
      </c>
      <c r="BC288" s="46" t="str">
        <f aca="true" t="shared" si="23" ref="BC288:BC295">SpellNumber(L288,BB288)</f>
        <v>INR  Four Thousand  &amp;Eighty  Only</v>
      </c>
      <c r="IE288" s="17"/>
      <c r="IF288" s="17"/>
      <c r="IG288" s="17"/>
      <c r="IH288" s="17"/>
      <c r="II288" s="17"/>
    </row>
    <row r="289" spans="1:243" s="16" customFormat="1" ht="171">
      <c r="A289" s="28">
        <v>103</v>
      </c>
      <c r="B289" s="89" t="s">
        <v>257</v>
      </c>
      <c r="C289" s="90" t="s">
        <v>530</v>
      </c>
      <c r="D289" s="73"/>
      <c r="E289" s="87"/>
      <c r="F289" s="81"/>
      <c r="G289" s="123"/>
      <c r="H289" s="124"/>
      <c r="I289" s="29" t="s">
        <v>38</v>
      </c>
      <c r="J289" s="15">
        <f t="shared" si="20"/>
        <v>1</v>
      </c>
      <c r="K289" s="125" t="s">
        <v>60</v>
      </c>
      <c r="L289" s="125" t="s">
        <v>7</v>
      </c>
      <c r="M289" s="124"/>
      <c r="N289" s="123"/>
      <c r="O289" s="123"/>
      <c r="P289" s="127"/>
      <c r="Q289" s="123"/>
      <c r="R289" s="123"/>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44"/>
      <c r="BB289" s="128"/>
      <c r="BC289" s="46"/>
      <c r="IE289" s="17"/>
      <c r="IF289" s="17"/>
      <c r="IG289" s="17"/>
      <c r="IH289" s="17"/>
      <c r="II289" s="17"/>
    </row>
    <row r="290" spans="1:243" s="16" customFormat="1" ht="42.75">
      <c r="A290" s="28">
        <v>103.01</v>
      </c>
      <c r="B290" s="86" t="s">
        <v>258</v>
      </c>
      <c r="C290" s="90" t="s">
        <v>531</v>
      </c>
      <c r="D290" s="81">
        <v>1</v>
      </c>
      <c r="E290" s="87" t="s">
        <v>150</v>
      </c>
      <c r="F290" s="81">
        <v>999</v>
      </c>
      <c r="G290" s="123"/>
      <c r="H290" s="124"/>
      <c r="I290" s="29" t="s">
        <v>38</v>
      </c>
      <c r="J290" s="15">
        <f t="shared" si="20"/>
        <v>1</v>
      </c>
      <c r="K290" s="125" t="s">
        <v>60</v>
      </c>
      <c r="L290" s="125" t="s">
        <v>7</v>
      </c>
      <c r="M290" s="126"/>
      <c r="N290" s="123"/>
      <c r="O290" s="123"/>
      <c r="P290" s="127"/>
      <c r="Q290" s="123"/>
      <c r="R290" s="123"/>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44">
        <f t="shared" si="21"/>
        <v>999</v>
      </c>
      <c r="BB290" s="128">
        <f t="shared" si="22"/>
        <v>999</v>
      </c>
      <c r="BC290" s="46" t="str">
        <f t="shared" si="23"/>
        <v>INR  Nine Hundred &amp; Ninety Nine  Only</v>
      </c>
      <c r="IE290" s="17"/>
      <c r="IF290" s="17"/>
      <c r="IG290" s="17"/>
      <c r="IH290" s="17"/>
      <c r="II290" s="17"/>
    </row>
    <row r="291" spans="1:243" s="16" customFormat="1" ht="42.75">
      <c r="A291" s="28">
        <v>103.02</v>
      </c>
      <c r="B291" s="89" t="s">
        <v>259</v>
      </c>
      <c r="C291" s="90" t="s">
        <v>532</v>
      </c>
      <c r="D291" s="81">
        <v>0.195</v>
      </c>
      <c r="E291" s="87" t="s">
        <v>266</v>
      </c>
      <c r="F291" s="81">
        <v>5569.7</v>
      </c>
      <c r="G291" s="123"/>
      <c r="H291" s="124"/>
      <c r="I291" s="29" t="s">
        <v>38</v>
      </c>
      <c r="J291" s="15">
        <f t="shared" si="20"/>
        <v>1</v>
      </c>
      <c r="K291" s="125" t="s">
        <v>60</v>
      </c>
      <c r="L291" s="125" t="s">
        <v>7</v>
      </c>
      <c r="M291" s="126"/>
      <c r="N291" s="123"/>
      <c r="O291" s="123"/>
      <c r="P291" s="127"/>
      <c r="Q291" s="123"/>
      <c r="R291" s="123"/>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44">
        <f t="shared" si="21"/>
        <v>1086.0915</v>
      </c>
      <c r="BB291" s="128">
        <f t="shared" si="22"/>
        <v>1086.0915</v>
      </c>
      <c r="BC291" s="46" t="str">
        <f t="shared" si="23"/>
        <v>INR  One Thousand  &amp;Eighty Six  and Paise Nine Only</v>
      </c>
      <c r="IE291" s="17"/>
      <c r="IF291" s="17"/>
      <c r="IG291" s="17"/>
      <c r="IH291" s="17"/>
      <c r="II291" s="17"/>
    </row>
    <row r="292" spans="1:243" s="16" customFormat="1" ht="256.5">
      <c r="A292" s="28">
        <v>104</v>
      </c>
      <c r="B292" s="78" t="s">
        <v>260</v>
      </c>
      <c r="C292" s="90" t="s">
        <v>533</v>
      </c>
      <c r="D292" s="80"/>
      <c r="E292" s="80"/>
      <c r="F292" s="81"/>
      <c r="G292" s="123"/>
      <c r="H292" s="124"/>
      <c r="I292" s="29" t="s">
        <v>38</v>
      </c>
      <c r="J292" s="15">
        <f t="shared" si="20"/>
        <v>1</v>
      </c>
      <c r="K292" s="125" t="s">
        <v>60</v>
      </c>
      <c r="L292" s="125" t="s">
        <v>7</v>
      </c>
      <c r="M292" s="124"/>
      <c r="N292" s="123"/>
      <c r="O292" s="123"/>
      <c r="P292" s="127"/>
      <c r="Q292" s="123"/>
      <c r="R292" s="123"/>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44"/>
      <c r="BB292" s="128"/>
      <c r="BC292" s="46"/>
      <c r="IE292" s="17"/>
      <c r="IF292" s="17"/>
      <c r="IG292" s="17"/>
      <c r="IH292" s="17"/>
      <c r="II292" s="17"/>
    </row>
    <row r="293" spans="1:243" s="16" customFormat="1" ht="42.75">
      <c r="A293" s="28">
        <v>104.01</v>
      </c>
      <c r="B293" s="84" t="s">
        <v>261</v>
      </c>
      <c r="C293" s="90" t="s">
        <v>534</v>
      </c>
      <c r="D293" s="80">
        <v>46</v>
      </c>
      <c r="E293" s="83" t="s">
        <v>270</v>
      </c>
      <c r="F293" s="80">
        <v>1523.45</v>
      </c>
      <c r="G293" s="123"/>
      <c r="H293" s="124"/>
      <c r="I293" s="29" t="s">
        <v>38</v>
      </c>
      <c r="J293" s="15">
        <f t="shared" si="20"/>
        <v>1</v>
      </c>
      <c r="K293" s="125" t="s">
        <v>60</v>
      </c>
      <c r="L293" s="125" t="s">
        <v>7</v>
      </c>
      <c r="M293" s="126"/>
      <c r="N293" s="123"/>
      <c r="O293" s="123"/>
      <c r="P293" s="127"/>
      <c r="Q293" s="123"/>
      <c r="R293" s="123"/>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44">
        <f t="shared" si="21"/>
        <v>70078.7</v>
      </c>
      <c r="BB293" s="128">
        <f t="shared" si="22"/>
        <v>70078.7</v>
      </c>
      <c r="BC293" s="46" t="str">
        <f t="shared" si="23"/>
        <v>INR  Seventy Thousand  &amp;Seventy Eight  and Paise Seventy Only</v>
      </c>
      <c r="IE293" s="17"/>
      <c r="IF293" s="17"/>
      <c r="IG293" s="17"/>
      <c r="IH293" s="17"/>
      <c r="II293" s="17"/>
    </row>
    <row r="294" spans="1:243" s="16" customFormat="1" ht="85.5">
      <c r="A294" s="28">
        <v>105</v>
      </c>
      <c r="B294" s="78" t="s">
        <v>262</v>
      </c>
      <c r="C294" s="90" t="s">
        <v>535</v>
      </c>
      <c r="D294" s="80"/>
      <c r="E294" s="83"/>
      <c r="F294" s="80"/>
      <c r="G294" s="123"/>
      <c r="H294" s="124"/>
      <c r="I294" s="29" t="s">
        <v>38</v>
      </c>
      <c r="J294" s="15">
        <f t="shared" si="20"/>
        <v>1</v>
      </c>
      <c r="K294" s="125" t="s">
        <v>60</v>
      </c>
      <c r="L294" s="125" t="s">
        <v>7</v>
      </c>
      <c r="M294" s="124"/>
      <c r="N294" s="123"/>
      <c r="O294" s="123"/>
      <c r="P294" s="127"/>
      <c r="Q294" s="123"/>
      <c r="R294" s="123"/>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44"/>
      <c r="BB294" s="128"/>
      <c r="BC294" s="46"/>
      <c r="IE294" s="17"/>
      <c r="IF294" s="17"/>
      <c r="IG294" s="17"/>
      <c r="IH294" s="17"/>
      <c r="II294" s="17"/>
    </row>
    <row r="295" spans="1:243" s="16" customFormat="1" ht="42.75">
      <c r="A295" s="28">
        <v>105.01</v>
      </c>
      <c r="B295" s="84" t="s">
        <v>263</v>
      </c>
      <c r="C295" s="90" t="s">
        <v>536</v>
      </c>
      <c r="D295" s="80">
        <v>1</v>
      </c>
      <c r="E295" s="83" t="s">
        <v>150</v>
      </c>
      <c r="F295" s="79">
        <v>4919</v>
      </c>
      <c r="G295" s="123"/>
      <c r="H295" s="124"/>
      <c r="I295" s="29" t="s">
        <v>38</v>
      </c>
      <c r="J295" s="15">
        <f t="shared" si="20"/>
        <v>1</v>
      </c>
      <c r="K295" s="125" t="s">
        <v>60</v>
      </c>
      <c r="L295" s="125" t="s">
        <v>7</v>
      </c>
      <c r="M295" s="126"/>
      <c r="N295" s="123"/>
      <c r="O295" s="123"/>
      <c r="P295" s="127"/>
      <c r="Q295" s="123"/>
      <c r="R295" s="123"/>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44">
        <f t="shared" si="21"/>
        <v>4919</v>
      </c>
      <c r="BB295" s="128">
        <f t="shared" si="22"/>
        <v>4919</v>
      </c>
      <c r="BC295" s="46" t="str">
        <f t="shared" si="23"/>
        <v>INR  Four Thousand Nine Hundred &amp; Nineteen  Only</v>
      </c>
      <c r="IE295" s="17"/>
      <c r="IF295" s="17"/>
      <c r="IG295" s="17"/>
      <c r="IH295" s="17"/>
      <c r="II295" s="17"/>
    </row>
    <row r="296" spans="1:243" s="16" customFormat="1" ht="34.5" customHeight="1">
      <c r="A296" s="47" t="s">
        <v>58</v>
      </c>
      <c r="B296" s="48"/>
      <c r="C296" s="49"/>
      <c r="D296" s="50"/>
      <c r="E296" s="50"/>
      <c r="F296" s="50"/>
      <c r="G296" s="50"/>
      <c r="H296" s="51"/>
      <c r="I296" s="51"/>
      <c r="J296" s="51"/>
      <c r="K296" s="51"/>
      <c r="L296" s="52"/>
      <c r="BA296" s="53">
        <f>ROUND(SUM(BA13:BA295),0)</f>
        <v>57767857</v>
      </c>
      <c r="BB296" s="54">
        <f>ROUND(SUM(BB13:BB295),0)</f>
        <v>57767857</v>
      </c>
      <c r="BC296" s="55" t="str">
        <f>SpellNumber($E$2,BB296)</f>
        <v>INR  Five Crore Seventy Seven Lakh Sixty Seven Thousand Eight Hundred &amp; Fifty Seven  Only</v>
      </c>
      <c r="IE296" s="17">
        <v>4</v>
      </c>
      <c r="IF296" s="17" t="s">
        <v>41</v>
      </c>
      <c r="IG296" s="17" t="s">
        <v>57</v>
      </c>
      <c r="IH296" s="17">
        <v>10</v>
      </c>
      <c r="II296" s="17" t="s">
        <v>37</v>
      </c>
    </row>
    <row r="297" spans="1:243" s="20" customFormat="1" ht="33.75" customHeight="1">
      <c r="A297" s="32" t="s">
        <v>62</v>
      </c>
      <c r="B297" s="33"/>
      <c r="C297" s="18"/>
      <c r="D297" s="34"/>
      <c r="E297" s="35" t="s">
        <v>65</v>
      </c>
      <c r="F297" s="129"/>
      <c r="G297" s="36"/>
      <c r="H297" s="19"/>
      <c r="I297" s="19"/>
      <c r="J297" s="19"/>
      <c r="K297" s="37"/>
      <c r="L297" s="38"/>
      <c r="M297" s="39"/>
      <c r="O297" s="16"/>
      <c r="P297" s="16"/>
      <c r="Q297" s="16"/>
      <c r="R297" s="16"/>
      <c r="S297" s="16"/>
      <c r="BA297" s="41">
        <f>IF(ISBLANK(F297),0,IF(E297="Excess (+)",ROUND(BA296+(BA296*F297),2),IF(E297="Less (-)",ROUND(BA296+(BA296*F297*(-1)),2),IF(E297="At Par",BA296,0))))</f>
        <v>0</v>
      </c>
      <c r="BB297" s="42">
        <f>ROUND(BA297,0)</f>
        <v>0</v>
      </c>
      <c r="BC297" s="30" t="str">
        <f>SpellNumber($E$2,BA297)</f>
        <v>INR Zero Only</v>
      </c>
      <c r="IE297" s="21"/>
      <c r="IF297" s="21"/>
      <c r="IG297" s="21"/>
      <c r="IH297" s="21"/>
      <c r="II297" s="21"/>
    </row>
    <row r="298" spans="1:243" s="20" customFormat="1" ht="41.25" customHeight="1">
      <c r="A298" s="31" t="s">
        <v>61</v>
      </c>
      <c r="B298" s="31"/>
      <c r="C298" s="59" t="str">
        <f>SpellNumber($E$2,BA297)</f>
        <v>INR Zero Only</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1"/>
      <c r="IE298" s="21"/>
      <c r="IF298" s="21"/>
      <c r="IG298" s="21"/>
      <c r="IH298" s="21"/>
      <c r="II298" s="21"/>
    </row>
    <row r="299" spans="3:243" s="12" customFormat="1" ht="15">
      <c r="C299" s="22"/>
      <c r="D299" s="22"/>
      <c r="E299" s="22"/>
      <c r="F299" s="22"/>
      <c r="G299" s="22"/>
      <c r="H299" s="22"/>
      <c r="I299" s="22"/>
      <c r="J299" s="22"/>
      <c r="K299" s="22"/>
      <c r="L299" s="22"/>
      <c r="M299" s="22"/>
      <c r="O299" s="22"/>
      <c r="BA299" s="22"/>
      <c r="BC299" s="22"/>
      <c r="IE299" s="13"/>
      <c r="IF299" s="13"/>
      <c r="IG299" s="13"/>
      <c r="IH299" s="13"/>
      <c r="II299" s="13"/>
    </row>
  </sheetData>
  <sheetProtection password="CF66" sheet="1"/>
  <mergeCells count="8">
    <mergeCell ref="A9:BC9"/>
    <mergeCell ref="C298:BC298"/>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7">
      <formula1>IF(E297="Select",-1,IF(E297="At Par",0,0))</formula1>
      <formula2>IF(E297="Select",-1,IF(E297="At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7">
      <formula1>0</formula1>
      <formula2>IF(E297&lt;&gt;"Select",99.9,0)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7">
      <formula1>0</formula1>
      <formula2>99.9</formula2>
    </dataValidation>
    <dataValidation type="list" allowBlank="1" showInputMessage="1" showErrorMessage="1" sqref="E297">
      <formula1>"Select, Excess (+), Less (-)"</formula1>
    </dataValidation>
    <dataValidation type="decimal" allowBlank="1" showInputMessage="1" showErrorMessage="1" promptTitle="Rate Entry" prompt="Please enter VAT charges in Rupees for this item. " errorTitle="Invaid Entry" error="Only Numeric Values are allowed. " sqref="M13:M29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5">
      <formula1>0</formula1>
      <formula2>999999999999999</formula2>
    </dataValidation>
    <dataValidation type="list" allowBlank="1" showInputMessage="1" showErrorMessage="1" sqref="L283 L284 L285 L286 L287 L288 L289 L290 L291 L292 L293 L29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formula1>"INR"</formula1>
    </dataValidation>
    <dataValidation type="list" allowBlank="1" showInputMessage="1" showErrorMessage="1" sqref="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formula1>"INR"</formula1>
    </dataValidation>
    <dataValidation type="list" allowBlank="1" showInputMessage="1" showErrorMessage="1" sqref="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9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295 F13:F295">
      <formula1>0</formula1>
      <formula2>999999999999999</formula2>
    </dataValidation>
    <dataValidation allowBlank="1" showInputMessage="1" showErrorMessage="1" promptTitle="Units" prompt="Please enter Units in text" sqref="E13:E295"/>
    <dataValidation type="decimal" allowBlank="1" showInputMessage="1" showErrorMessage="1" promptTitle="Rate Entry" prompt="Please enter the Inspection Charges in Rupees for this item. " errorTitle="Invaid Entry" error="Only Numeric Values are allowed. " sqref="Q13:Q29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5">
      <formula1>0</formula1>
      <formula2>999999999999999</formula2>
    </dataValidation>
    <dataValidation allowBlank="1" showInputMessage="1" showErrorMessage="1" promptTitle="Itemcode/Make" prompt="Please enter text" sqref="C13:C295"/>
    <dataValidation type="decimal" allowBlank="1" showInputMessage="1" showErrorMessage="1" errorTitle="Invalid Entry" error="Only Numeric Values are allowed. " sqref="A13:A295">
      <formula1>0</formula1>
      <formula2>999999999999999</formula2>
    </dataValidation>
    <dataValidation type="list" showInputMessage="1" showErrorMessage="1" sqref="I13:I295">
      <formula1>"Excess(+), Less(-)"</formula1>
    </dataValidation>
    <dataValidation allowBlank="1" showInputMessage="1" showErrorMessage="1" promptTitle="Addition / Deduction" prompt="Please Choose the correct One" sqref="J13:J295"/>
    <dataValidation type="list" allowBlank="1" showInputMessage="1" showErrorMessage="1" sqref="C2">
      <formula1>"Normal, SingleWindow, Alternate"</formula1>
    </dataValidation>
    <dataValidation type="list" allowBlank="1" showInputMessage="1" showErrorMessage="1" sqref="K13:K295">
      <formula1>"Partial Conversion, Full Conversion"</formula1>
    </dataValidation>
  </dataValidations>
  <printOptions/>
  <pageMargins left="0.7" right="0.7" top="0.75" bottom="0.75" header="0.3" footer="0.3"/>
  <pageSetup horizontalDpi="600" verticalDpi="600" orientation="landscape" paperSize="9" scale="8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L5" sqref="L5"/>
    </sheetView>
  </sheetViews>
  <sheetFormatPr defaultColWidth="9.140625" defaultRowHeight="15"/>
  <sheetData>
    <row r="6" spans="5:11" ht="15">
      <c r="E6" s="68" t="s">
        <v>3</v>
      </c>
      <c r="F6" s="68"/>
      <c r="G6" s="68"/>
      <c r="H6" s="68"/>
      <c r="I6" s="68"/>
      <c r="J6" s="68"/>
      <c r="K6" s="68"/>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cp:lastModifiedBy>
  <cp:lastPrinted>2017-01-30T15:12:18Z</cp:lastPrinted>
  <dcterms:created xsi:type="dcterms:W3CDTF">2009-01-30T06:42:42Z</dcterms:created>
  <dcterms:modified xsi:type="dcterms:W3CDTF">2017-01-30T15:13:31Z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